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cboookpro/Python/ada/poi/"/>
    </mc:Choice>
  </mc:AlternateContent>
  <xr:revisionPtr revIDLastSave="0" documentId="13_ncr:1_{CAA85520-938F-F348-B572-E88A27E7414D}" xr6:coauthVersionLast="46" xr6:coauthVersionMax="46" xr10:uidLastSave="{00000000-0000-0000-0000-000000000000}"/>
  <bookViews>
    <workbookView xWindow="4860" yWindow="460" windowWidth="20740" windowHeight="14060" tabRatio="741" xr2:uid="{00000000-000D-0000-FFFF-FFFF00000000}"/>
  </bookViews>
  <sheets>
    <sheet name="Thanawise" sheetId="17" r:id="rId1"/>
    <sheet name="Robi-Area Checksum" sheetId="13" state="hidden" r:id="rId2"/>
    <sheet name="Robi- Thana Checksum" sheetId="14" state="hidden" r:id="rId3"/>
    <sheet name="Areawise Checksum" sheetId="12" state="hidden" r:id="rId4"/>
    <sheet name="Robi Summary" sheetId="9" state="hidden" r:id="rId5"/>
  </sheets>
  <definedNames>
    <definedName name="_xlnm._FilterDatabase" localSheetId="3" hidden="1">'Areawise Checksum'!$B$1:$G$107</definedName>
    <definedName name="_xlnm._FilterDatabase" localSheetId="0" hidden="1">Thanawise!$B$3:$E$553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52" i="14" l="1"/>
  <c r="AK552" i="14"/>
  <c r="AH552" i="14"/>
  <c r="Z552" i="14"/>
  <c r="W552" i="14"/>
  <c r="T552" i="14"/>
  <c r="M552" i="14"/>
  <c r="J552" i="14"/>
  <c r="G552" i="14"/>
  <c r="AO548" i="14"/>
  <c r="AL549" i="14"/>
  <c r="AI550" i="14"/>
  <c r="AA551" i="14"/>
  <c r="X548" i="14"/>
  <c r="U549" i="14"/>
  <c r="N550" i="14"/>
  <c r="K551" i="14"/>
  <c r="H548" i="14"/>
  <c r="AI537" i="14"/>
  <c r="X537" i="14"/>
  <c r="AL543" i="14"/>
  <c r="AI536" i="14"/>
  <c r="AI544" i="14"/>
  <c r="AA541" i="14"/>
  <c r="U543" i="14"/>
  <c r="K541" i="14"/>
  <c r="N527" i="14"/>
  <c r="AL526" i="14"/>
  <c r="AL533" i="14"/>
  <c r="AA526" i="14"/>
  <c r="AA535" i="14"/>
  <c r="U526" i="14"/>
  <c r="U533" i="14"/>
  <c r="K526" i="14"/>
  <c r="K535" i="14"/>
  <c r="AL523" i="14"/>
  <c r="K523" i="14"/>
  <c r="AO522" i="14"/>
  <c r="AL525" i="14"/>
  <c r="AA525" i="14"/>
  <c r="N524" i="14"/>
  <c r="K525" i="14"/>
  <c r="H522" i="14"/>
  <c r="AO515" i="14"/>
  <c r="AI515" i="14"/>
  <c r="H515" i="14"/>
  <c r="AO514" i="14"/>
  <c r="AI514" i="14"/>
  <c r="AI517" i="14"/>
  <c r="X514" i="14"/>
  <c r="N514" i="14"/>
  <c r="N516" i="14"/>
  <c r="H514" i="14"/>
  <c r="AI507" i="14"/>
  <c r="AL511" i="14"/>
  <c r="AI512" i="14"/>
  <c r="AA513" i="14"/>
  <c r="X505" i="14"/>
  <c r="X510" i="14"/>
  <c r="U511" i="14"/>
  <c r="K513" i="14"/>
  <c r="AL504" i="14"/>
  <c r="AL503" i="14"/>
  <c r="AL501" i="14"/>
  <c r="U501" i="14"/>
  <c r="AO500" i="14"/>
  <c r="AO504" i="14"/>
  <c r="AL502" i="14"/>
  <c r="AA503" i="14"/>
  <c r="N502" i="14"/>
  <c r="H500" i="14"/>
  <c r="H504" i="14"/>
  <c r="K499" i="14"/>
  <c r="AL498" i="14"/>
  <c r="AL497" i="14"/>
  <c r="X497" i="14"/>
  <c r="K496" i="14"/>
  <c r="AL495" i="14"/>
  <c r="AO494" i="14"/>
  <c r="AO498" i="14"/>
  <c r="AI494" i="14"/>
  <c r="AI496" i="14"/>
  <c r="X494" i="14"/>
  <c r="X498" i="14"/>
  <c r="N494" i="14"/>
  <c r="N496" i="14"/>
  <c r="H494" i="14"/>
  <c r="H498" i="14"/>
  <c r="N493" i="14"/>
  <c r="AI492" i="14"/>
  <c r="AI489" i="14"/>
  <c r="N488" i="14"/>
  <c r="AO487" i="14"/>
  <c r="H487" i="14"/>
  <c r="AO492" i="14"/>
  <c r="AL486" i="14"/>
  <c r="AI490" i="14"/>
  <c r="U486" i="14"/>
  <c r="N490" i="14"/>
  <c r="K490" i="14"/>
  <c r="H485" i="14"/>
  <c r="N483" i="14"/>
  <c r="X482" i="14"/>
  <c r="H482" i="14"/>
  <c r="AO481" i="14"/>
  <c r="AO485" i="14"/>
  <c r="AI481" i="14"/>
  <c r="AI483" i="14"/>
  <c r="X481" i="14"/>
  <c r="X483" i="14"/>
  <c r="N481" i="14"/>
  <c r="N482" i="14"/>
  <c r="H481" i="14"/>
  <c r="H483" i="14"/>
  <c r="AO479" i="14"/>
  <c r="AL480" i="14"/>
  <c r="AI477" i="14"/>
  <c r="AA478" i="14"/>
  <c r="X479" i="14"/>
  <c r="U480" i="14"/>
  <c r="N477" i="14"/>
  <c r="K478" i="14"/>
  <c r="H479" i="14"/>
  <c r="AL473" i="14"/>
  <c r="AO472" i="14"/>
  <c r="AI472" i="14"/>
  <c r="H472" i="14"/>
  <c r="K471" i="14"/>
  <c r="AO470" i="14"/>
  <c r="AA470" i="14"/>
  <c r="X470" i="14"/>
  <c r="K470" i="14"/>
  <c r="H470" i="14"/>
  <c r="AO473" i="14"/>
  <c r="AI471" i="14"/>
  <c r="AA469" i="14"/>
  <c r="X473" i="14"/>
  <c r="N471" i="14"/>
  <c r="K469" i="14"/>
  <c r="H473" i="14"/>
  <c r="AO467" i="14"/>
  <c r="AL468" i="14"/>
  <c r="AI465" i="14"/>
  <c r="AA466" i="14"/>
  <c r="X467" i="14"/>
  <c r="U468" i="14"/>
  <c r="N465" i="14"/>
  <c r="K466" i="14"/>
  <c r="H467" i="14"/>
  <c r="AL461" i="14"/>
  <c r="K461" i="14"/>
  <c r="AO460" i="14"/>
  <c r="N460" i="14"/>
  <c r="U459" i="14"/>
  <c r="K459" i="14"/>
  <c r="N458" i="14"/>
  <c r="AA457" i="14"/>
  <c r="U457" i="14"/>
  <c r="AL456" i="14"/>
  <c r="U456" i="14"/>
  <c r="N456" i="14"/>
  <c r="AO455" i="14"/>
  <c r="AL458" i="14"/>
  <c r="AI455" i="14"/>
  <c r="AA460" i="14"/>
  <c r="U458" i="14"/>
  <c r="N455" i="14"/>
  <c r="N459" i="14"/>
  <c r="K460" i="14"/>
  <c r="H455" i="14"/>
  <c r="H454" i="14"/>
  <c r="AO450" i="14"/>
  <c r="X450" i="14"/>
  <c r="H450" i="14"/>
  <c r="AO453" i="14"/>
  <c r="AL454" i="14"/>
  <c r="AA454" i="14"/>
  <c r="X453" i="14"/>
  <c r="U454" i="14"/>
  <c r="K454" i="14"/>
  <c r="H453" i="14"/>
  <c r="AO448" i="14"/>
  <c r="X448" i="14"/>
  <c r="AO447" i="14"/>
  <c r="H447" i="14"/>
  <c r="AI445" i="14"/>
  <c r="N445" i="14"/>
  <c r="H444" i="14"/>
  <c r="AO443" i="14"/>
  <c r="H443" i="14"/>
  <c r="AI442" i="14"/>
  <c r="AA441" i="14"/>
  <c r="AO440" i="14"/>
  <c r="AO446" i="14"/>
  <c r="AL445" i="14"/>
  <c r="AI440" i="14"/>
  <c r="X440" i="14"/>
  <c r="H440" i="14"/>
  <c r="H446" i="14"/>
  <c r="AL439" i="14"/>
  <c r="AI439" i="14"/>
  <c r="H438" i="14"/>
  <c r="X437" i="14"/>
  <c r="H437" i="14"/>
  <c r="AI436" i="14"/>
  <c r="AI435" i="14"/>
  <c r="N435" i="14"/>
  <c r="AO434" i="14"/>
  <c r="H434" i="14"/>
  <c r="AO433" i="14"/>
  <c r="AA433" i="14"/>
  <c r="H433" i="14"/>
  <c r="AI432" i="14"/>
  <c r="AA432" i="14"/>
  <c r="AO430" i="14"/>
  <c r="AO436" i="14"/>
  <c r="AI430" i="14"/>
  <c r="AI438" i="14"/>
  <c r="AA436" i="14"/>
  <c r="U439" i="14"/>
  <c r="K436" i="14"/>
  <c r="H430" i="14"/>
  <c r="H436" i="14"/>
  <c r="AI429" i="14"/>
  <c r="N429" i="14"/>
  <c r="AO428" i="14"/>
  <c r="H428" i="14"/>
  <c r="AO427" i="14"/>
  <c r="AI426" i="14"/>
  <c r="AI425" i="14"/>
  <c r="H424" i="14"/>
  <c r="AO423" i="14"/>
  <c r="AI422" i="14"/>
  <c r="AA422" i="14"/>
  <c r="AI421" i="14"/>
  <c r="AO420" i="14"/>
  <c r="AI420" i="14"/>
  <c r="N420" i="14"/>
  <c r="AL425" i="14"/>
  <c r="AI428" i="14"/>
  <c r="K423" i="14"/>
  <c r="AO418" i="14"/>
  <c r="H418" i="14"/>
  <c r="AO417" i="14"/>
  <c r="AA417" i="14"/>
  <c r="H417" i="14"/>
  <c r="AA416" i="14"/>
  <c r="AO414" i="14"/>
  <c r="AO416" i="14"/>
  <c r="AL415" i="14"/>
  <c r="AI414" i="14"/>
  <c r="AA415" i="14"/>
  <c r="X414" i="14"/>
  <c r="K417" i="14"/>
  <c r="H414" i="14"/>
  <c r="H416" i="14"/>
  <c r="U413" i="14"/>
  <c r="U410" i="14"/>
  <c r="AO411" i="14"/>
  <c r="AI409" i="14"/>
  <c r="X412" i="14"/>
  <c r="U411" i="14"/>
  <c r="N409" i="14"/>
  <c r="AA408" i="14"/>
  <c r="N408" i="14"/>
  <c r="AL407" i="14"/>
  <c r="U407" i="14"/>
  <c r="AO406" i="14"/>
  <c r="AI405" i="14"/>
  <c r="AA404" i="14"/>
  <c r="AA407" i="14"/>
  <c r="U404" i="14"/>
  <c r="U408" i="14"/>
  <c r="H406" i="14"/>
  <c r="X403" i="14"/>
  <c r="H403" i="14"/>
  <c r="AI402" i="14"/>
  <c r="AI401" i="14"/>
  <c r="AL399" i="14"/>
  <c r="X402" i="14"/>
  <c r="K403" i="14"/>
  <c r="H402" i="14"/>
  <c r="X398" i="14"/>
  <c r="H398" i="14"/>
  <c r="X397" i="14"/>
  <c r="AL395" i="14"/>
  <c r="X394" i="14"/>
  <c r="X396" i="14"/>
  <c r="K397" i="14"/>
  <c r="AI393" i="14"/>
  <c r="X392" i="14"/>
  <c r="AL389" i="14"/>
  <c r="AI388" i="14"/>
  <c r="AI390" i="14"/>
  <c r="AA390" i="14"/>
  <c r="U392" i="14"/>
  <c r="K391" i="14"/>
  <c r="AO387" i="14"/>
  <c r="AO386" i="14"/>
  <c r="AI385" i="14"/>
  <c r="AL387" i="14"/>
  <c r="AI383" i="14"/>
  <c r="AI387" i="14"/>
  <c r="AA386" i="14"/>
  <c r="U387" i="14"/>
  <c r="K386" i="14"/>
  <c r="AL382" i="14"/>
  <c r="U381" i="14"/>
  <c r="AO381" i="14"/>
  <c r="AL379" i="14"/>
  <c r="AL380" i="14"/>
  <c r="AI382" i="14"/>
  <c r="AA379" i="14"/>
  <c r="AA382" i="14"/>
  <c r="X381" i="14"/>
  <c r="N382" i="14"/>
  <c r="H381" i="14"/>
  <c r="AO378" i="14"/>
  <c r="H378" i="14"/>
  <c r="AI377" i="14"/>
  <c r="N376" i="14"/>
  <c r="H375" i="14"/>
  <c r="AL376" i="14"/>
  <c r="AI374" i="14"/>
  <c r="AI378" i="14"/>
  <c r="AA378" i="14"/>
  <c r="U376" i="14"/>
  <c r="K378" i="14"/>
  <c r="H377" i="14"/>
  <c r="AA372" i="14"/>
  <c r="AL371" i="14"/>
  <c r="AA371" i="14"/>
  <c r="K371" i="14"/>
  <c r="AO373" i="14"/>
  <c r="AI370" i="14"/>
  <c r="AA370" i="14"/>
  <c r="X373" i="14"/>
  <c r="U372" i="14"/>
  <c r="N370" i="14"/>
  <c r="K370" i="14"/>
  <c r="H373" i="14"/>
  <c r="N369" i="14"/>
  <c r="AO367" i="14"/>
  <c r="AL368" i="14"/>
  <c r="AA369" i="14"/>
  <c r="X367" i="14"/>
  <c r="X369" i="14"/>
  <c r="U368" i="14"/>
  <c r="N367" i="14"/>
  <c r="N368" i="14"/>
  <c r="K369" i="14"/>
  <c r="H367" i="14"/>
  <c r="AL365" i="14"/>
  <c r="U365" i="14"/>
  <c r="AA364" i="14"/>
  <c r="K363" i="14"/>
  <c r="AO365" i="14"/>
  <c r="AL362" i="14"/>
  <c r="AL364" i="14"/>
  <c r="AI362" i="14"/>
  <c r="X365" i="14"/>
  <c r="N362" i="14"/>
  <c r="K362" i="14"/>
  <c r="K366" i="14"/>
  <c r="H365" i="14"/>
  <c r="AI361" i="14"/>
  <c r="N361" i="14"/>
  <c r="AO359" i="14"/>
  <c r="H359" i="14"/>
  <c r="AA361" i="14"/>
  <c r="X358" i="14"/>
  <c r="X361" i="14"/>
  <c r="U360" i="14"/>
  <c r="N358" i="14"/>
  <c r="N359" i="14"/>
  <c r="K361" i="14"/>
  <c r="H358" i="14"/>
  <c r="H361" i="14"/>
  <c r="X357" i="14"/>
  <c r="X356" i="14"/>
  <c r="AL357" i="14"/>
  <c r="AA356" i="14"/>
  <c r="U357" i="14"/>
  <c r="N353" i="14"/>
  <c r="N357" i="14"/>
  <c r="K356" i="14"/>
  <c r="AO351" i="14"/>
  <c r="AL351" i="14"/>
  <c r="H351" i="14"/>
  <c r="AO350" i="14"/>
  <c r="K349" i="14"/>
  <c r="AO347" i="14"/>
  <c r="H347" i="14"/>
  <c r="AO346" i="14"/>
  <c r="H346" i="14"/>
  <c r="AA345" i="14"/>
  <c r="AL344" i="14"/>
  <c r="AO343" i="14"/>
  <c r="AO349" i="14"/>
  <c r="AL348" i="14"/>
  <c r="AA349" i="14"/>
  <c r="U344" i="14"/>
  <c r="K346" i="14"/>
  <c r="H343" i="14"/>
  <c r="H349" i="14"/>
  <c r="AI342" i="14"/>
  <c r="AI341" i="14"/>
  <c r="N341" i="14"/>
  <c r="U342" i="14"/>
  <c r="N340" i="14"/>
  <c r="K340" i="14"/>
  <c r="AO339" i="14"/>
  <c r="H339" i="14"/>
  <c r="AO338" i="14"/>
  <c r="H338" i="14"/>
  <c r="AI337" i="14"/>
  <c r="K337" i="14"/>
  <c r="AO335" i="14"/>
  <c r="N335" i="14"/>
  <c r="H335" i="14"/>
  <c r="AO334" i="14"/>
  <c r="AO337" i="14"/>
  <c r="AL339" i="14"/>
  <c r="U336" i="14"/>
  <c r="K338" i="14"/>
  <c r="H334" i="14"/>
  <c r="H337" i="14"/>
  <c r="AL333" i="14"/>
  <c r="X333" i="14"/>
  <c r="AI332" i="14"/>
  <c r="X332" i="14"/>
  <c r="AL331" i="14"/>
  <c r="AL332" i="14"/>
  <c r="AA333" i="14"/>
  <c r="U328" i="14"/>
  <c r="AL327" i="14"/>
  <c r="X327" i="14"/>
  <c r="H327" i="14"/>
  <c r="AL326" i="14"/>
  <c r="U326" i="14"/>
  <c r="AL325" i="14"/>
  <c r="U327" i="14"/>
  <c r="K330" i="14"/>
  <c r="H324" i="14"/>
  <c r="AI323" i="14"/>
  <c r="X321" i="14"/>
  <c r="X323" i="14"/>
  <c r="N324" i="14"/>
  <c r="H321" i="14"/>
  <c r="AL320" i="14"/>
  <c r="AL319" i="14"/>
  <c r="K318" i="14"/>
  <c r="AL316" i="14"/>
  <c r="K320" i="14"/>
  <c r="AI315" i="14"/>
  <c r="X313" i="14"/>
  <c r="X315" i="14"/>
  <c r="N314" i="14"/>
  <c r="H313" i="14"/>
  <c r="U312" i="14"/>
  <c r="N312" i="14"/>
  <c r="AA310" i="14"/>
  <c r="AI309" i="14"/>
  <c r="N307" i="14"/>
  <c r="AA306" i="14"/>
  <c r="AA309" i="14"/>
  <c r="U311" i="14"/>
  <c r="N311" i="14"/>
  <c r="K306" i="14"/>
  <c r="K309" i="14"/>
  <c r="H309" i="14"/>
  <c r="X305" i="14"/>
  <c r="AI303" i="14"/>
  <c r="N303" i="14"/>
  <c r="AO301" i="14"/>
  <c r="X301" i="14"/>
  <c r="X303" i="14"/>
  <c r="N301" i="14"/>
  <c r="N305" i="14"/>
  <c r="AL300" i="14"/>
  <c r="AL299" i="14"/>
  <c r="AA298" i="14"/>
  <c r="K298" i="14"/>
  <c r="AA297" i="14"/>
  <c r="K297" i="14"/>
  <c r="U296" i="14"/>
  <c r="AL295" i="14"/>
  <c r="U295" i="14"/>
  <c r="AA294" i="14"/>
  <c r="AL293" i="14"/>
  <c r="AA293" i="14"/>
  <c r="U293" i="14"/>
  <c r="K293" i="14"/>
  <c r="AO292" i="14"/>
  <c r="AL292" i="14"/>
  <c r="AL298" i="14"/>
  <c r="AA292" i="14"/>
  <c r="AA300" i="14"/>
  <c r="X299" i="14"/>
  <c r="U292" i="14"/>
  <c r="U298" i="14"/>
  <c r="K292" i="14"/>
  <c r="K300" i="14"/>
  <c r="H295" i="14"/>
  <c r="AI290" i="14"/>
  <c r="N289" i="14"/>
  <c r="N290" i="14"/>
  <c r="H291" i="14"/>
  <c r="U288" i="14"/>
  <c r="AO287" i="14"/>
  <c r="AL287" i="14"/>
  <c r="H287" i="14"/>
  <c r="AL285" i="14"/>
  <c r="AL286" i="14"/>
  <c r="X287" i="14"/>
  <c r="AA284" i="14"/>
  <c r="AI283" i="14"/>
  <c r="AA283" i="14"/>
  <c r="K283" i="14"/>
  <c r="AL281" i="14"/>
  <c r="X281" i="14"/>
  <c r="AO281" i="14"/>
  <c r="AA279" i="14"/>
  <c r="AA282" i="14"/>
  <c r="N283" i="14"/>
  <c r="K279" i="14"/>
  <c r="K282" i="14"/>
  <c r="H281" i="14"/>
  <c r="AA278" i="14"/>
  <c r="K278" i="14"/>
  <c r="K277" i="14"/>
  <c r="AL276" i="14"/>
  <c r="U276" i="14"/>
  <c r="H275" i="14"/>
  <c r="AI274" i="14"/>
  <c r="AO275" i="14"/>
  <c r="AL273" i="14"/>
  <c r="AI277" i="14"/>
  <c r="AA273" i="14"/>
  <c r="X274" i="14"/>
  <c r="N277" i="14"/>
  <c r="K273" i="14"/>
  <c r="K276" i="14"/>
  <c r="AO272" i="14"/>
  <c r="AA272" i="14"/>
  <c r="N271" i="14"/>
  <c r="AI270" i="14"/>
  <c r="N270" i="14"/>
  <c r="AO269" i="14"/>
  <c r="AO268" i="14"/>
  <c r="AA267" i="14"/>
  <c r="N267" i="14"/>
  <c r="N266" i="14"/>
  <c r="AO265" i="14"/>
  <c r="H265" i="14"/>
  <c r="AO271" i="14"/>
  <c r="AL270" i="14"/>
  <c r="AA264" i="14"/>
  <c r="AA268" i="14"/>
  <c r="U264" i="14"/>
  <c r="U270" i="14"/>
  <c r="N269" i="14"/>
  <c r="K268" i="14"/>
  <c r="AA262" i="14"/>
  <c r="X262" i="14"/>
  <c r="AA261" i="14"/>
  <c r="AO263" i="14"/>
  <c r="AI260" i="14"/>
  <c r="AA260" i="14"/>
  <c r="X263" i="14"/>
  <c r="N260" i="14"/>
  <c r="H263" i="14"/>
  <c r="AL258" i="14"/>
  <c r="U258" i="14"/>
  <c r="AL257" i="14"/>
  <c r="U257" i="14"/>
  <c r="AL255" i="14"/>
  <c r="AA255" i="14"/>
  <c r="U255" i="14"/>
  <c r="AO257" i="14"/>
  <c r="AL256" i="14"/>
  <c r="AI259" i="14"/>
  <c r="X257" i="14"/>
  <c r="U256" i="14"/>
  <c r="H257" i="14"/>
  <c r="AI253" i="14"/>
  <c r="N253" i="14"/>
  <c r="AL252" i="14"/>
  <c r="AI251" i="14"/>
  <c r="AI252" i="14"/>
  <c r="AA252" i="14"/>
  <c r="N251" i="14"/>
  <c r="N252" i="14"/>
  <c r="K252" i="14"/>
  <c r="H251" i="14"/>
  <c r="H253" i="14"/>
  <c r="U250" i="14"/>
  <c r="N250" i="14"/>
  <c r="AO249" i="14"/>
  <c r="H249" i="14"/>
  <c r="AA247" i="14"/>
  <c r="U246" i="14"/>
  <c r="AL245" i="14"/>
  <c r="H244" i="14"/>
  <c r="AI242" i="14"/>
  <c r="AI250" i="14"/>
  <c r="X245" i="14"/>
  <c r="N242" i="14"/>
  <c r="H242" i="14"/>
  <c r="H245" i="14"/>
  <c r="AI241" i="14"/>
  <c r="N241" i="14"/>
  <c r="N240" i="14"/>
  <c r="AO239" i="14"/>
  <c r="X239" i="14"/>
  <c r="AO238" i="14"/>
  <c r="X238" i="14"/>
  <c r="H238" i="14"/>
  <c r="AI236" i="14"/>
  <c r="AO235" i="14"/>
  <c r="AI235" i="14"/>
  <c r="X235" i="14"/>
  <c r="N235" i="14"/>
  <c r="H235" i="14"/>
  <c r="AO234" i="14"/>
  <c r="AO241" i="14"/>
  <c r="AI234" i="14"/>
  <c r="X234" i="14"/>
  <c r="X241" i="14"/>
  <c r="N234" i="14"/>
  <c r="H234" i="14"/>
  <c r="H241" i="14"/>
  <c r="H233" i="14"/>
  <c r="K232" i="14"/>
  <c r="H232" i="14"/>
  <c r="AO231" i="14"/>
  <c r="AL230" i="14"/>
  <c r="AI229" i="14"/>
  <c r="AI233" i="14"/>
  <c r="AA230" i="14"/>
  <c r="H231" i="14"/>
  <c r="AI228" i="14"/>
  <c r="H227" i="14"/>
  <c r="AO226" i="14"/>
  <c r="H226" i="14"/>
  <c r="AI225" i="14"/>
  <c r="AO225" i="14"/>
  <c r="AL224" i="14"/>
  <c r="AI223" i="14"/>
  <c r="AI227" i="14"/>
  <c r="AA224" i="14"/>
  <c r="X223" i="14"/>
  <c r="K226" i="14"/>
  <c r="H225" i="14"/>
  <c r="AL222" i="14"/>
  <c r="X221" i="14"/>
  <c r="U221" i="14"/>
  <c r="AA219" i="14"/>
  <c r="U218" i="14"/>
  <c r="AL217" i="14"/>
  <c r="AA216" i="14"/>
  <c r="X216" i="14"/>
  <c r="K216" i="14"/>
  <c r="AA215" i="14"/>
  <c r="K215" i="14"/>
  <c r="AO217" i="14"/>
  <c r="AL220" i="14"/>
  <c r="AI219" i="14"/>
  <c r="AA222" i="14"/>
  <c r="N222" i="14"/>
  <c r="K222" i="14"/>
  <c r="H217" i="14"/>
  <c r="AA213" i="14"/>
  <c r="AL211" i="14"/>
  <c r="AA210" i="14"/>
  <c r="K210" i="14"/>
  <c r="AL209" i="14"/>
  <c r="AA209" i="14"/>
  <c r="AO211" i="14"/>
  <c r="AL210" i="14"/>
  <c r="AI213" i="14"/>
  <c r="AA208" i="14"/>
  <c r="AA212" i="14"/>
  <c r="X211" i="14"/>
  <c r="U209" i="14"/>
  <c r="N213" i="14"/>
  <c r="H211" i="14"/>
  <c r="AO206" i="14"/>
  <c r="AL206" i="14"/>
  <c r="AI206" i="14"/>
  <c r="AA207" i="14"/>
  <c r="X206" i="14"/>
  <c r="N206" i="14"/>
  <c r="K207" i="14"/>
  <c r="H206" i="14"/>
  <c r="AL205" i="14"/>
  <c r="AO204" i="14"/>
  <c r="AL204" i="14"/>
  <c r="AI204" i="14"/>
  <c r="AA204" i="14"/>
  <c r="X204" i="14"/>
  <c r="U204" i="14"/>
  <c r="N204" i="14"/>
  <c r="K205" i="14"/>
  <c r="H204" i="14"/>
  <c r="AI203" i="14"/>
  <c r="AI202" i="14"/>
  <c r="AI201" i="14"/>
  <c r="AO200" i="14"/>
  <c r="AI200" i="14"/>
  <c r="N200" i="14"/>
  <c r="AO199" i="14"/>
  <c r="AO203" i="14"/>
  <c r="AI199" i="14"/>
  <c r="AA199" i="14"/>
  <c r="U203" i="14"/>
  <c r="K203" i="14"/>
  <c r="H202" i="14"/>
  <c r="AO198" i="14"/>
  <c r="AO197" i="14"/>
  <c r="X197" i="14"/>
  <c r="H197" i="14"/>
  <c r="AO194" i="14"/>
  <c r="AO196" i="14"/>
  <c r="AL198" i="14"/>
  <c r="AI194" i="14"/>
  <c r="AA197" i="14"/>
  <c r="X198" i="14"/>
  <c r="U198" i="14"/>
  <c r="N198" i="14"/>
  <c r="K197" i="14"/>
  <c r="H194" i="14"/>
  <c r="H196" i="14"/>
  <c r="AL193" i="14"/>
  <c r="AA193" i="14"/>
  <c r="X193" i="14"/>
  <c r="U193" i="14"/>
  <c r="N192" i="14"/>
  <c r="N193" i="14"/>
  <c r="K193" i="14"/>
  <c r="AO190" i="14"/>
  <c r="X190" i="14"/>
  <c r="AO189" i="14"/>
  <c r="X189" i="14"/>
  <c r="H189" i="14"/>
  <c r="AO186" i="14"/>
  <c r="AO188" i="14"/>
  <c r="AL191" i="14"/>
  <c r="AA189" i="14"/>
  <c r="U191" i="14"/>
  <c r="N190" i="14"/>
  <c r="K189" i="14"/>
  <c r="H186" i="14"/>
  <c r="H188" i="14"/>
  <c r="N185" i="14"/>
  <c r="AO184" i="14"/>
  <c r="N182" i="14"/>
  <c r="AI181" i="14"/>
  <c r="AI180" i="14"/>
  <c r="N180" i="14"/>
  <c r="AL185" i="14"/>
  <c r="AI184" i="14"/>
  <c r="AA183" i="14"/>
  <c r="U185" i="14"/>
  <c r="N184" i="14"/>
  <c r="K183" i="14"/>
  <c r="AO178" i="14"/>
  <c r="AL177" i="14"/>
  <c r="AI175" i="14"/>
  <c r="AA175" i="14"/>
  <c r="X178" i="14"/>
  <c r="U177" i="14"/>
  <c r="N175" i="14"/>
  <c r="K175" i="14"/>
  <c r="H178" i="14"/>
  <c r="AA174" i="14"/>
  <c r="K174" i="14"/>
  <c r="AA171" i="14"/>
  <c r="AA170" i="14"/>
  <c r="K170" i="14"/>
  <c r="AO172" i="14"/>
  <c r="AI174" i="14"/>
  <c r="AA173" i="14"/>
  <c r="X172" i="14"/>
  <c r="N174" i="14"/>
  <c r="K173" i="14"/>
  <c r="H172" i="14"/>
  <c r="AI168" i="14"/>
  <c r="N168" i="14"/>
  <c r="N167" i="14"/>
  <c r="AO166" i="14"/>
  <c r="X166" i="14"/>
  <c r="N164" i="14"/>
  <c r="AI163" i="14"/>
  <c r="N163" i="14"/>
  <c r="AI162" i="14"/>
  <c r="N162" i="14"/>
  <c r="AL167" i="14"/>
  <c r="AI166" i="14"/>
  <c r="AA165" i="14"/>
  <c r="U167" i="14"/>
  <c r="N166" i="14"/>
  <c r="K165" i="14"/>
  <c r="AO160" i="14"/>
  <c r="X160" i="14"/>
  <c r="H160" i="14"/>
  <c r="AO159" i="14"/>
  <c r="AL159" i="14"/>
  <c r="AA159" i="14"/>
  <c r="X159" i="14"/>
  <c r="U159" i="14"/>
  <c r="K159" i="14"/>
  <c r="H159" i="14"/>
  <c r="AL158" i="14"/>
  <c r="AA158" i="14"/>
  <c r="AO157" i="14"/>
  <c r="AL157" i="14"/>
  <c r="AA157" i="14"/>
  <c r="N157" i="14"/>
  <c r="AO158" i="14"/>
  <c r="AA156" i="14"/>
  <c r="X158" i="14"/>
  <c r="U156" i="14"/>
  <c r="N158" i="14"/>
  <c r="H158" i="14"/>
  <c r="AO153" i="14"/>
  <c r="AL155" i="14"/>
  <c r="AI153" i="14"/>
  <c r="X153" i="14"/>
  <c r="U155" i="14"/>
  <c r="N153" i="14"/>
  <c r="H153" i="14"/>
  <c r="AA152" i="14"/>
  <c r="AL150" i="14"/>
  <c r="U150" i="14"/>
  <c r="AL149" i="14"/>
  <c r="AA149" i="14"/>
  <c r="AO150" i="14"/>
  <c r="AI152" i="14"/>
  <c r="AA148" i="14"/>
  <c r="AA151" i="14"/>
  <c r="X150" i="14"/>
  <c r="U151" i="14"/>
  <c r="N152" i="14"/>
  <c r="H150" i="14"/>
  <c r="X147" i="14"/>
  <c r="AL145" i="14"/>
  <c r="AI147" i="14"/>
  <c r="AA147" i="14"/>
  <c r="U145" i="14"/>
  <c r="N144" i="14"/>
  <c r="N147" i="14"/>
  <c r="K147" i="14"/>
  <c r="H146" i="14"/>
  <c r="U143" i="14"/>
  <c r="K141" i="14"/>
  <c r="AL140" i="14"/>
  <c r="AO142" i="14"/>
  <c r="AI139" i="14"/>
  <c r="X142" i="14"/>
  <c r="U141" i="14"/>
  <c r="N139" i="14"/>
  <c r="H142" i="14"/>
  <c r="H136" i="14"/>
  <c r="AL135" i="14"/>
  <c r="AI135" i="14"/>
  <c r="AA135" i="14"/>
  <c r="U135" i="14"/>
  <c r="N136" i="14"/>
  <c r="H138" i="14"/>
  <c r="AO134" i="14"/>
  <c r="X134" i="14"/>
  <c r="H134" i="14"/>
  <c r="H133" i="14"/>
  <c r="N131" i="14"/>
  <c r="AO130" i="14"/>
  <c r="N130" i="14"/>
  <c r="H130" i="14"/>
  <c r="AI134" i="14"/>
  <c r="AA133" i="14"/>
  <c r="U134" i="14"/>
  <c r="H129" i="14"/>
  <c r="H132" i="14"/>
  <c r="AA127" i="14"/>
  <c r="N126" i="14"/>
  <c r="AL125" i="14"/>
  <c r="AI124" i="14"/>
  <c r="AI128" i="14"/>
  <c r="X126" i="14"/>
  <c r="N128" i="14"/>
  <c r="H127" i="14"/>
  <c r="AI123" i="14"/>
  <c r="N123" i="14"/>
  <c r="AI122" i="14"/>
  <c r="N122" i="14"/>
  <c r="AI121" i="14"/>
  <c r="AA121" i="14"/>
  <c r="U121" i="14"/>
  <c r="N121" i="14"/>
  <c r="X120" i="14"/>
  <c r="U120" i="14"/>
  <c r="AI119" i="14"/>
  <c r="X119" i="14"/>
  <c r="U118" i="14"/>
  <c r="U119" i="14"/>
  <c r="K120" i="14"/>
  <c r="AI117" i="14"/>
  <c r="AO117" i="14"/>
  <c r="AL116" i="14"/>
  <c r="AL117" i="14"/>
  <c r="AA117" i="14"/>
  <c r="X117" i="14"/>
  <c r="H117" i="14"/>
  <c r="AL115" i="14"/>
  <c r="AI115" i="14"/>
  <c r="X115" i="14"/>
  <c r="U114" i="14"/>
  <c r="U115" i="14"/>
  <c r="K115" i="14"/>
  <c r="AA113" i="14"/>
  <c r="AL112" i="14"/>
  <c r="AA112" i="14"/>
  <c r="U112" i="14"/>
  <c r="AO113" i="14"/>
  <c r="AA111" i="14"/>
  <c r="U111" i="14"/>
  <c r="H113" i="14"/>
  <c r="AA110" i="14"/>
  <c r="K110" i="14"/>
  <c r="AL109" i="14"/>
  <c r="AL108" i="14"/>
  <c r="AO107" i="14"/>
  <c r="AL106" i="14"/>
  <c r="AL110" i="14"/>
  <c r="AI110" i="14"/>
  <c r="AA106" i="14"/>
  <c r="AA109" i="14"/>
  <c r="X107" i="14"/>
  <c r="AO105" i="14"/>
  <c r="X105" i="14"/>
  <c r="H105" i="14"/>
  <c r="AI104" i="14"/>
  <c r="K104" i="14"/>
  <c r="AI103" i="14"/>
  <c r="AO102" i="14"/>
  <c r="AI102" i="14"/>
  <c r="X102" i="14"/>
  <c r="N102" i="14"/>
  <c r="H102" i="14"/>
  <c r="AO101" i="14"/>
  <c r="AO104" i="14"/>
  <c r="AL103" i="14"/>
  <c r="AI101" i="14"/>
  <c r="AI105" i="14"/>
  <c r="AA105" i="14"/>
  <c r="X101" i="14"/>
  <c r="X104" i="14"/>
  <c r="U101" i="14"/>
  <c r="N101" i="14"/>
  <c r="N105" i="14"/>
  <c r="K101" i="14"/>
  <c r="H101" i="14"/>
  <c r="H104" i="14"/>
  <c r="U100" i="14"/>
  <c r="K99" i="14"/>
  <c r="AO100" i="14"/>
  <c r="AL99" i="14"/>
  <c r="AA100" i="14"/>
  <c r="N99" i="14"/>
  <c r="K98" i="14"/>
  <c r="K100" i="14"/>
  <c r="AI96" i="14"/>
  <c r="AO94" i="14"/>
  <c r="H94" i="14"/>
  <c r="AI93" i="14"/>
  <c r="AO92" i="14"/>
  <c r="AL94" i="14"/>
  <c r="AI92" i="14"/>
  <c r="AI95" i="14"/>
  <c r="AA96" i="14"/>
  <c r="X93" i="14"/>
  <c r="U93" i="14"/>
  <c r="N92" i="14"/>
  <c r="K95" i="14"/>
  <c r="H92" i="14"/>
  <c r="AI91" i="14"/>
  <c r="N91" i="14"/>
  <c r="AO90" i="14"/>
  <c r="N90" i="14"/>
  <c r="AI89" i="14"/>
  <c r="N89" i="14"/>
  <c r="AO88" i="14"/>
  <c r="X88" i="14"/>
  <c r="H88" i="14"/>
  <c r="AO87" i="14"/>
  <c r="X87" i="14"/>
  <c r="H87" i="14"/>
  <c r="X86" i="14"/>
  <c r="H86" i="14"/>
  <c r="X85" i="14"/>
  <c r="AI84" i="14"/>
  <c r="AI83" i="14"/>
  <c r="X81" i="14"/>
  <c r="AI80" i="14"/>
  <c r="AL84" i="14"/>
  <c r="AI78" i="14"/>
  <c r="AI85" i="14"/>
  <c r="AA86" i="14"/>
  <c r="X78" i="14"/>
  <c r="U84" i="14"/>
  <c r="N80" i="14"/>
  <c r="K86" i="14"/>
  <c r="AL77" i="14"/>
  <c r="U77" i="14"/>
  <c r="K74" i="14"/>
  <c r="U73" i="14"/>
  <c r="U72" i="14"/>
  <c r="AA71" i="14"/>
  <c r="AO77" i="14"/>
  <c r="AI75" i="14"/>
  <c r="X77" i="14"/>
  <c r="N75" i="14"/>
  <c r="K76" i="14"/>
  <c r="H77" i="14"/>
  <c r="AA68" i="14"/>
  <c r="K68" i="14"/>
  <c r="AL67" i="14"/>
  <c r="AA67" i="14"/>
  <c r="U67" i="14"/>
  <c r="K67" i="14"/>
  <c r="AL66" i="14"/>
  <c r="AL65" i="14"/>
  <c r="U65" i="14"/>
  <c r="AL64" i="14"/>
  <c r="AA64" i="14"/>
  <c r="K64" i="14"/>
  <c r="AO63" i="14"/>
  <c r="AL63" i="14"/>
  <c r="AI63" i="14"/>
  <c r="AA63" i="14"/>
  <c r="X63" i="14"/>
  <c r="N63" i="14"/>
  <c r="K63" i="14"/>
  <c r="H63" i="14"/>
  <c r="AI62" i="14"/>
  <c r="K62" i="14"/>
  <c r="N61" i="14"/>
  <c r="N60" i="14"/>
  <c r="AL59" i="14"/>
  <c r="AI59" i="14"/>
  <c r="AA62" i="14"/>
  <c r="U59" i="14"/>
  <c r="K59" i="14"/>
  <c r="AO58" i="14"/>
  <c r="AO57" i="14"/>
  <c r="AL57" i="14"/>
  <c r="AA57" i="14"/>
  <c r="X57" i="14"/>
  <c r="U57" i="14"/>
  <c r="N57" i="14"/>
  <c r="H57" i="14"/>
  <c r="AO56" i="14"/>
  <c r="AI55" i="14"/>
  <c r="AA54" i="14"/>
  <c r="AA56" i="14"/>
  <c r="U55" i="14"/>
  <c r="K54" i="14"/>
  <c r="K56" i="14"/>
  <c r="H56" i="14"/>
  <c r="K53" i="14"/>
  <c r="K52" i="14"/>
  <c r="AL51" i="14"/>
  <c r="U51" i="14"/>
  <c r="U50" i="14"/>
  <c r="AO53" i="14"/>
  <c r="AL48" i="14"/>
  <c r="AI49" i="14"/>
  <c r="X50" i="14"/>
  <c r="U48" i="14"/>
  <c r="U52" i="14"/>
  <c r="N52" i="14"/>
  <c r="K48" i="14"/>
  <c r="K50" i="14"/>
  <c r="H53" i="14"/>
  <c r="AO47" i="14"/>
  <c r="X47" i="14"/>
  <c r="H47" i="14"/>
  <c r="AA46" i="14"/>
  <c r="AI45" i="14"/>
  <c r="X44" i="14"/>
  <c r="H44" i="14"/>
  <c r="AO45" i="14"/>
  <c r="AA43" i="14"/>
  <c r="AA47" i="14"/>
  <c r="X45" i="14"/>
  <c r="N44" i="14"/>
  <c r="K47" i="14"/>
  <c r="H45" i="14"/>
  <c r="X42" i="14"/>
  <c r="X41" i="14"/>
  <c r="AI40" i="14"/>
  <c r="AI36" i="14"/>
  <c r="AI37" i="14"/>
  <c r="AA37" i="14"/>
  <c r="X36" i="14"/>
  <c r="X37" i="14"/>
  <c r="U38" i="14"/>
  <c r="N39" i="14"/>
  <c r="K38" i="14"/>
  <c r="AI35" i="14"/>
  <c r="U34" i="14"/>
  <c r="AI33" i="14"/>
  <c r="N33" i="14"/>
  <c r="AL33" i="14"/>
  <c r="AI34" i="14"/>
  <c r="AA35" i="14"/>
  <c r="N34" i="14"/>
  <c r="K32" i="14"/>
  <c r="K35" i="14"/>
  <c r="AO31" i="14"/>
  <c r="X31" i="14"/>
  <c r="AI30" i="14"/>
  <c r="AO28" i="14"/>
  <c r="H28" i="14"/>
  <c r="AO27" i="14"/>
  <c r="AO30" i="14"/>
  <c r="AL31" i="14"/>
  <c r="AA30" i="14"/>
  <c r="X30" i="14"/>
  <c r="U27" i="14"/>
  <c r="K30" i="14"/>
  <c r="H27" i="14"/>
  <c r="H30" i="14"/>
  <c r="K25" i="14"/>
  <c r="K24" i="14"/>
  <c r="AI23" i="14"/>
  <c r="U22" i="14"/>
  <c r="AI21" i="14"/>
  <c r="N21" i="14"/>
  <c r="AL25" i="14"/>
  <c r="AI26" i="14"/>
  <c r="AA20" i="14"/>
  <c r="N26" i="14"/>
  <c r="K20" i="14"/>
  <c r="K23" i="14"/>
  <c r="AO19" i="14"/>
  <c r="X19" i="14"/>
  <c r="AI18" i="14"/>
  <c r="AO16" i="14"/>
  <c r="H16" i="14"/>
  <c r="AO15" i="14"/>
  <c r="AO18" i="14"/>
  <c r="AL19" i="14"/>
  <c r="AA19" i="14"/>
  <c r="X18" i="14"/>
  <c r="U19" i="14"/>
  <c r="K17" i="14"/>
  <c r="H15" i="14"/>
  <c r="H18" i="14"/>
  <c r="X14" i="14"/>
  <c r="X13" i="14"/>
  <c r="H13" i="14"/>
  <c r="X10" i="14"/>
  <c r="AL13" i="14"/>
  <c r="AA9" i="14"/>
  <c r="X9" i="14"/>
  <c r="X12" i="14"/>
  <c r="U11" i="14"/>
  <c r="K12" i="14"/>
  <c r="U8" i="14"/>
  <c r="X7" i="14"/>
  <c r="AI6" i="14"/>
  <c r="N6" i="14"/>
  <c r="K6" i="14"/>
  <c r="AI4" i="14"/>
  <c r="AI8" i="14"/>
  <c r="X6" i="14"/>
  <c r="U7" i="14"/>
  <c r="N4" i="14"/>
  <c r="N8" i="14"/>
  <c r="K7" i="14"/>
  <c r="AI108" i="13"/>
  <c r="AF108" i="13"/>
  <c r="AC108" i="13"/>
  <c r="W108" i="13"/>
  <c r="T108" i="13"/>
  <c r="Q108" i="13"/>
  <c r="K108" i="13"/>
  <c r="H108" i="13"/>
  <c r="AA238" i="14" l="1"/>
  <c r="AA234" i="14"/>
  <c r="U262" i="14"/>
  <c r="U263" i="14"/>
  <c r="N300" i="14"/>
  <c r="N297" i="14"/>
  <c r="AI300" i="14"/>
  <c r="AI297" i="14"/>
  <c r="AA320" i="14"/>
  <c r="AA317" i="14"/>
  <c r="AI351" i="14"/>
  <c r="AI352" i="14"/>
  <c r="AI348" i="14"/>
  <c r="AI349" i="14"/>
  <c r="AI343" i="14"/>
  <c r="X385" i="14"/>
  <c r="X387" i="14"/>
  <c r="X383" i="14"/>
  <c r="AL411" i="14"/>
  <c r="AL413" i="14"/>
  <c r="AL410" i="14"/>
  <c r="N453" i="14"/>
  <c r="N452" i="14"/>
  <c r="N454" i="14"/>
  <c r="N450" i="14"/>
  <c r="X461" i="14"/>
  <c r="X460" i="14"/>
  <c r="X456" i="14"/>
  <c r="X455" i="14"/>
  <c r="X458" i="14"/>
  <c r="H6" i="14"/>
  <c r="H4" i="14"/>
  <c r="H8" i="14"/>
  <c r="AL32" i="14"/>
  <c r="N36" i="14"/>
  <c r="AO41" i="14"/>
  <c r="AO36" i="14"/>
  <c r="N38" i="14"/>
  <c r="AI47" i="14"/>
  <c r="AI46" i="14"/>
  <c r="AI44" i="14"/>
  <c r="X53" i="14"/>
  <c r="AO61" i="14"/>
  <c r="AO60" i="14"/>
  <c r="U63" i="14"/>
  <c r="AA76" i="14"/>
  <c r="AA74" i="14"/>
  <c r="N78" i="14"/>
  <c r="AO83" i="14"/>
  <c r="AO85" i="14"/>
  <c r="AO78" i="14"/>
  <c r="AO81" i="14"/>
  <c r="H91" i="14"/>
  <c r="AO91" i="14"/>
  <c r="X92" i="14"/>
  <c r="K113" i="14"/>
  <c r="AL114" i="14"/>
  <c r="K118" i="14"/>
  <c r="AL118" i="14"/>
  <c r="H121" i="14"/>
  <c r="H122" i="14"/>
  <c r="H128" i="14"/>
  <c r="X132" i="14"/>
  <c r="U140" i="14"/>
  <c r="K157" i="14"/>
  <c r="K156" i="14"/>
  <c r="K158" i="14"/>
  <c r="K176" i="14"/>
  <c r="AI190" i="14"/>
  <c r="AI191" i="14"/>
  <c r="AI188" i="14"/>
  <c r="X199" i="14"/>
  <c r="U207" i="14"/>
  <c r="AA206" i="14"/>
  <c r="X231" i="14"/>
  <c r="X232" i="14"/>
  <c r="AA288" i="14"/>
  <c r="AA285" i="14"/>
  <c r="X291" i="14"/>
  <c r="X289" i="14"/>
  <c r="H292" i="14"/>
  <c r="X292" i="14"/>
  <c r="H303" i="14"/>
  <c r="H304" i="14"/>
  <c r="AO318" i="14"/>
  <c r="AO316" i="14"/>
  <c r="AA329" i="14"/>
  <c r="AA326" i="14"/>
  <c r="AA325" i="14"/>
  <c r="H355" i="14"/>
  <c r="H356" i="14"/>
  <c r="H353" i="14"/>
  <c r="U364" i="14"/>
  <c r="U366" i="14"/>
  <c r="U362" i="14"/>
  <c r="AA395" i="14"/>
  <c r="AA397" i="14"/>
  <c r="AA396" i="14"/>
  <c r="U428" i="14"/>
  <c r="U419" i="14"/>
  <c r="AO510" i="14"/>
  <c r="AO505" i="14"/>
  <c r="AO509" i="14"/>
  <c r="AI534" i="14"/>
  <c r="AI527" i="14"/>
  <c r="AI526" i="14"/>
  <c r="AL22" i="14"/>
  <c r="AO34" i="14"/>
  <c r="AO33" i="14"/>
  <c r="AL34" i="14"/>
  <c r="AO38" i="14"/>
  <c r="U56" i="14"/>
  <c r="N59" i="14"/>
  <c r="N62" i="14"/>
  <c r="AI61" i="14"/>
  <c r="U64" i="14"/>
  <c r="K70" i="14"/>
  <c r="AA75" i="14"/>
  <c r="H83" i="14"/>
  <c r="H81" i="14"/>
  <c r="H78" i="14"/>
  <c r="H82" i="14"/>
  <c r="N87" i="14"/>
  <c r="N88" i="14"/>
  <c r="AI87" i="14"/>
  <c r="AI88" i="14"/>
  <c r="H90" i="14"/>
  <c r="X97" i="14"/>
  <c r="AA98" i="14"/>
  <c r="AL100" i="14"/>
  <c r="K109" i="14"/>
  <c r="K106" i="14"/>
  <c r="AA115" i="14"/>
  <c r="AA114" i="14"/>
  <c r="U117" i="14"/>
  <c r="AA116" i="14"/>
  <c r="AA120" i="14"/>
  <c r="AA118" i="14"/>
  <c r="X121" i="14"/>
  <c r="X122" i="14"/>
  <c r="AO121" i="14"/>
  <c r="AO122" i="14"/>
  <c r="X124" i="14"/>
  <c r="X128" i="14"/>
  <c r="X129" i="14"/>
  <c r="AO132" i="14"/>
  <c r="AO133" i="14"/>
  <c r="X130" i="14"/>
  <c r="X133" i="14"/>
  <c r="X138" i="14"/>
  <c r="AO138" i="14"/>
  <c r="AO136" i="14"/>
  <c r="U142" i="14"/>
  <c r="H144" i="14"/>
  <c r="AI144" i="14"/>
  <c r="AI146" i="14"/>
  <c r="K151" i="14"/>
  <c r="K152" i="14"/>
  <c r="U148" i="14"/>
  <c r="K149" i="14"/>
  <c r="K153" i="14"/>
  <c r="K154" i="14"/>
  <c r="K155" i="14"/>
  <c r="AA153" i="14"/>
  <c r="AA155" i="14"/>
  <c r="AA154" i="14"/>
  <c r="N159" i="14"/>
  <c r="N160" i="14"/>
  <c r="AI159" i="14"/>
  <c r="AI160" i="14"/>
  <c r="H168" i="14"/>
  <c r="H166" i="14"/>
  <c r="H162" i="14"/>
  <c r="X168" i="14"/>
  <c r="X162" i="14"/>
  <c r="AO168" i="14"/>
  <c r="AO162" i="14"/>
  <c r="AO165" i="14"/>
  <c r="H165" i="14"/>
  <c r="H182" i="14"/>
  <c r="H183" i="14"/>
  <c r="H184" i="14"/>
  <c r="H180" i="14"/>
  <c r="X182" i="14"/>
  <c r="X184" i="14"/>
  <c r="X180" i="14"/>
  <c r="AO182" i="14"/>
  <c r="AO180" i="14"/>
  <c r="X183" i="14"/>
  <c r="AI186" i="14"/>
  <c r="H193" i="14"/>
  <c r="AI193" i="14"/>
  <c r="AI192" i="14"/>
  <c r="N203" i="14"/>
  <c r="N201" i="14"/>
  <c r="N199" i="14"/>
  <c r="U205" i="14"/>
  <c r="U206" i="14"/>
  <c r="U208" i="14"/>
  <c r="U220" i="14"/>
  <c r="U222" i="14"/>
  <c r="U217" i="14"/>
  <c r="U215" i="14"/>
  <c r="AI214" i="14"/>
  <c r="AI222" i="14"/>
  <c r="N227" i="14"/>
  <c r="N225" i="14"/>
  <c r="N223" i="14"/>
  <c r="X229" i="14"/>
  <c r="K238" i="14"/>
  <c r="K237" i="14"/>
  <c r="K234" i="14"/>
  <c r="AL248" i="14"/>
  <c r="AL250" i="14"/>
  <c r="AL249" i="14"/>
  <c r="AL246" i="14"/>
  <c r="AL243" i="14"/>
  <c r="X253" i="14"/>
  <c r="X251" i="14"/>
  <c r="K253" i="14"/>
  <c r="K258" i="14"/>
  <c r="K256" i="14"/>
  <c r="K259" i="14"/>
  <c r="K255" i="14"/>
  <c r="AA258" i="14"/>
  <c r="AA256" i="14"/>
  <c r="AA259" i="14"/>
  <c r="U261" i="14"/>
  <c r="H271" i="14"/>
  <c r="H268" i="14"/>
  <c r="H272" i="14"/>
  <c r="AI269" i="14"/>
  <c r="AI266" i="14"/>
  <c r="AI265" i="14"/>
  <c r="AI271" i="14"/>
  <c r="AI267" i="14"/>
  <c r="H269" i="14"/>
  <c r="H301" i="14"/>
  <c r="AI305" i="14"/>
  <c r="AI301" i="14"/>
  <c r="H305" i="14"/>
  <c r="AO309" i="14"/>
  <c r="AO311" i="14"/>
  <c r="AO307" i="14"/>
  <c r="AO310" i="14"/>
  <c r="U318" i="14"/>
  <c r="U320" i="14"/>
  <c r="U319" i="14"/>
  <c r="U317" i="14"/>
  <c r="U316" i="14"/>
  <c r="U332" i="14"/>
  <c r="U333" i="14"/>
  <c r="U331" i="14"/>
  <c r="AO355" i="14"/>
  <c r="AO356" i="14"/>
  <c r="AO357" i="14"/>
  <c r="X386" i="14"/>
  <c r="AO390" i="14"/>
  <c r="AO392" i="14"/>
  <c r="AO388" i="14"/>
  <c r="AO391" i="14"/>
  <c r="AA403" i="14"/>
  <c r="AA402" i="14"/>
  <c r="AL412" i="14"/>
  <c r="X436" i="14"/>
  <c r="X434" i="14"/>
  <c r="X433" i="14"/>
  <c r="X438" i="14"/>
  <c r="X430" i="14"/>
  <c r="AA485" i="14"/>
  <c r="AA482" i="14"/>
  <c r="AA481" i="14"/>
  <c r="AA484" i="14"/>
  <c r="X492" i="14"/>
  <c r="X490" i="14"/>
  <c r="X487" i="14"/>
  <c r="AI502" i="14"/>
  <c r="AI500" i="14"/>
  <c r="N505" i="14"/>
  <c r="AA515" i="14"/>
  <c r="AA514" i="14"/>
  <c r="AI524" i="14"/>
  <c r="AI522" i="14"/>
  <c r="H542" i="14"/>
  <c r="H537" i="14"/>
  <c r="H536" i="14"/>
  <c r="X542" i="14"/>
  <c r="X536" i="14"/>
  <c r="AA6" i="14"/>
  <c r="AO6" i="14"/>
  <c r="AO7" i="14"/>
  <c r="AO4" i="14"/>
  <c r="AO8" i="14"/>
  <c r="N14" i="14"/>
  <c r="N12" i="14"/>
  <c r="AO12" i="14"/>
  <c r="AO13" i="14"/>
  <c r="N10" i="14"/>
  <c r="AO10" i="14"/>
  <c r="AO14" i="14"/>
  <c r="N19" i="14"/>
  <c r="N17" i="14"/>
  <c r="N15" i="14"/>
  <c r="N16" i="14"/>
  <c r="X24" i="14"/>
  <c r="X21" i="14"/>
  <c r="AL26" i="14"/>
  <c r="N31" i="14"/>
  <c r="N29" i="14"/>
  <c r="N27" i="14"/>
  <c r="N28" i="14"/>
  <c r="X33" i="14"/>
  <c r="AL38" i="14"/>
  <c r="AL37" i="14"/>
  <c r="N47" i="14"/>
  <c r="N45" i="14"/>
  <c r="X49" i="14"/>
  <c r="X56" i="14"/>
  <c r="X55" i="14"/>
  <c r="AL55" i="14"/>
  <c r="AL54" i="14"/>
  <c r="AI57" i="14"/>
  <c r="AI58" i="14"/>
  <c r="H58" i="14"/>
  <c r="X61" i="14"/>
  <c r="X60" i="14"/>
  <c r="U68" i="14"/>
  <c r="N85" i="14"/>
  <c r="N84" i="14"/>
  <c r="N83" i="14"/>
  <c r="U110" i="14"/>
  <c r="U109" i="14"/>
  <c r="K112" i="14"/>
  <c r="K117" i="14"/>
  <c r="K116" i="14"/>
  <c r="AL119" i="14"/>
  <c r="AL120" i="14"/>
  <c r="H126" i="14"/>
  <c r="H124" i="14"/>
  <c r="AI130" i="14"/>
  <c r="AI132" i="14"/>
  <c r="N135" i="14"/>
  <c r="N138" i="14"/>
  <c r="AI137" i="14"/>
  <c r="AO146" i="14"/>
  <c r="AO147" i="14"/>
  <c r="U154" i="14"/>
  <c r="AI158" i="14"/>
  <c r="AI157" i="14"/>
  <c r="U171" i="14"/>
  <c r="U173" i="14"/>
  <c r="U170" i="14"/>
  <c r="AL171" i="14"/>
  <c r="AL172" i="14"/>
  <c r="AL170" i="14"/>
  <c r="AL173" i="14"/>
  <c r="K177" i="14"/>
  <c r="AO193" i="14"/>
  <c r="X203" i="14"/>
  <c r="X200" i="14"/>
  <c r="X225" i="14"/>
  <c r="X227" i="14"/>
  <c r="X226" i="14"/>
  <c r="AL262" i="14"/>
  <c r="AL263" i="14"/>
  <c r="AL261" i="14"/>
  <c r="H298" i="14"/>
  <c r="H299" i="14"/>
  <c r="X298" i="14"/>
  <c r="X295" i="14"/>
  <c r="AO298" i="14"/>
  <c r="AO299" i="14"/>
  <c r="AO295" i="14"/>
  <c r="N351" i="14"/>
  <c r="N345" i="14"/>
  <c r="N343" i="14"/>
  <c r="N348" i="14"/>
  <c r="N352" i="14"/>
  <c r="AI357" i="14"/>
  <c r="AI355" i="14"/>
  <c r="AI353" i="14"/>
  <c r="X377" i="14"/>
  <c r="X378" i="14"/>
  <c r="X375" i="14"/>
  <c r="N398" i="14"/>
  <c r="N396" i="14"/>
  <c r="AO396" i="14"/>
  <c r="AO397" i="14"/>
  <c r="AO398" i="14"/>
  <c r="K407" i="14"/>
  <c r="K408" i="14"/>
  <c r="K404" i="14"/>
  <c r="H412" i="14"/>
  <c r="H411" i="14"/>
  <c r="H409" i="14"/>
  <c r="AI453" i="14"/>
  <c r="AI451" i="14"/>
  <c r="AI450" i="14"/>
  <c r="AI452" i="14"/>
  <c r="AA5" i="14"/>
  <c r="H12" i="14"/>
  <c r="N9" i="14"/>
  <c r="AO9" i="14"/>
  <c r="N11" i="14"/>
  <c r="AI19" i="14"/>
  <c r="AA23" i="14"/>
  <c r="AA25" i="14"/>
  <c r="AA24" i="14"/>
  <c r="AL20" i="14"/>
  <c r="AL23" i="14"/>
  <c r="X25" i="14"/>
  <c r="AI31" i="14"/>
  <c r="AL35" i="14"/>
  <c r="N46" i="14"/>
  <c r="AA50" i="14"/>
  <c r="AA53" i="14"/>
  <c r="AA48" i="14"/>
  <c r="U66" i="14"/>
  <c r="AA70" i="14"/>
  <c r="K75" i="14"/>
  <c r="X91" i="14"/>
  <c r="X90" i="14"/>
  <c r="AL98" i="14"/>
  <c r="H107" i="14"/>
  <c r="H108" i="14"/>
  <c r="U106" i="14"/>
  <c r="U108" i="14"/>
  <c r="K111" i="14"/>
  <c r="AL113" i="14"/>
  <c r="AL111" i="14"/>
  <c r="K114" i="14"/>
  <c r="AI136" i="14"/>
  <c r="AI138" i="14"/>
  <c r="AL141" i="14"/>
  <c r="AL143" i="14"/>
  <c r="AO144" i="14"/>
  <c r="U152" i="14"/>
  <c r="AA177" i="14"/>
  <c r="AO192" i="14"/>
  <c r="X196" i="14"/>
  <c r="X194" i="14"/>
  <c r="AL203" i="14"/>
  <c r="AL199" i="14"/>
  <c r="U210" i="14"/>
  <c r="U211" i="14"/>
  <c r="U212" i="14"/>
  <c r="U236" i="14"/>
  <c r="U240" i="14"/>
  <c r="U234" i="14"/>
  <c r="K260" i="14"/>
  <c r="K262" i="14"/>
  <c r="K261" i="14"/>
  <c r="U284" i="14"/>
  <c r="U281" i="14"/>
  <c r="U279" i="14"/>
  <c r="U282" i="14"/>
  <c r="K288" i="14"/>
  <c r="K285" i="14"/>
  <c r="AO291" i="14"/>
  <c r="AO289" i="14"/>
  <c r="N292" i="14"/>
  <c r="AI292" i="14"/>
  <c r="X309" i="14"/>
  <c r="X311" i="14"/>
  <c r="X310" i="14"/>
  <c r="X307" i="14"/>
  <c r="AL311" i="14"/>
  <c r="AL306" i="14"/>
  <c r="AL312" i="14"/>
  <c r="AI314" i="14"/>
  <c r="AI313" i="14"/>
  <c r="N320" i="14"/>
  <c r="N316" i="14"/>
  <c r="AA316" i="14"/>
  <c r="AA318" i="14"/>
  <c r="AI324" i="14"/>
  <c r="AI321" i="14"/>
  <c r="K328" i="14"/>
  <c r="K329" i="14"/>
  <c r="K326" i="14"/>
  <c r="K325" i="14"/>
  <c r="AA331" i="14"/>
  <c r="AI345" i="14"/>
  <c r="U363" i="14"/>
  <c r="X374" i="14"/>
  <c r="N394" i="14"/>
  <c r="AO394" i="14"/>
  <c r="K413" i="14"/>
  <c r="K411" i="14"/>
  <c r="K410" i="14"/>
  <c r="AO412" i="14"/>
  <c r="AO409" i="14"/>
  <c r="X416" i="14"/>
  <c r="X418" i="14"/>
  <c r="X417" i="14"/>
  <c r="AL428" i="14"/>
  <c r="AL419" i="14"/>
  <c r="N512" i="14"/>
  <c r="N511" i="14"/>
  <c r="N507" i="14"/>
  <c r="K5" i="14"/>
  <c r="H9" i="14"/>
  <c r="AI14" i="14"/>
  <c r="AI9" i="14"/>
  <c r="H10" i="14"/>
  <c r="AI11" i="14"/>
  <c r="H14" i="14"/>
  <c r="AI15" i="14"/>
  <c r="X16" i="14"/>
  <c r="AI17" i="14"/>
  <c r="AO22" i="14"/>
  <c r="AO21" i="14"/>
  <c r="AO25" i="14"/>
  <c r="AI27" i="14"/>
  <c r="X28" i="14"/>
  <c r="AI29" i="14"/>
  <c r="AA32" i="14"/>
  <c r="H41" i="14"/>
  <c r="H36" i="14"/>
  <c r="X4" i="14"/>
  <c r="AL7" i="14"/>
  <c r="AL8" i="14"/>
  <c r="AL5" i="14"/>
  <c r="H7" i="14"/>
  <c r="X8" i="14"/>
  <c r="AI10" i="14"/>
  <c r="AI12" i="14"/>
  <c r="X15" i="14"/>
  <c r="AI16" i="14"/>
  <c r="N18" i="14"/>
  <c r="H24" i="14"/>
  <c r="H21" i="14"/>
  <c r="U25" i="14"/>
  <c r="U23" i="14"/>
  <c r="U20" i="14"/>
  <c r="N23" i="14"/>
  <c r="H25" i="14"/>
  <c r="U26" i="14"/>
  <c r="X27" i="14"/>
  <c r="AI28" i="14"/>
  <c r="N30" i="14"/>
  <c r="H33" i="14"/>
  <c r="U33" i="14"/>
  <c r="U35" i="14"/>
  <c r="U32" i="14"/>
  <c r="N35" i="14"/>
  <c r="K37" i="14"/>
  <c r="AO44" i="14"/>
  <c r="AL52" i="14"/>
  <c r="AL50" i="14"/>
  <c r="AA52" i="14"/>
  <c r="U54" i="14"/>
  <c r="AL56" i="14"/>
  <c r="X58" i="14"/>
  <c r="H61" i="14"/>
  <c r="H60" i="14"/>
  <c r="AI60" i="14"/>
  <c r="K65" i="14"/>
  <c r="K66" i="14"/>
  <c r="AA65" i="14"/>
  <c r="AA66" i="14"/>
  <c r="AL68" i="14"/>
  <c r="U74" i="14"/>
  <c r="U70" i="14"/>
  <c r="AL74" i="14"/>
  <c r="AL76" i="14"/>
  <c r="AL72" i="14"/>
  <c r="AL70" i="14"/>
  <c r="K71" i="14"/>
  <c r="AL73" i="14"/>
  <c r="U76" i="14"/>
  <c r="X83" i="14"/>
  <c r="X82" i="14"/>
  <c r="AO82" i="14"/>
  <c r="H85" i="14"/>
  <c r="AO86" i="14"/>
  <c r="AI90" i="14"/>
  <c r="H100" i="14"/>
  <c r="H99" i="14"/>
  <c r="U99" i="14"/>
  <c r="U98" i="14"/>
  <c r="AA99" i="14"/>
  <c r="AA101" i="14"/>
  <c r="AL101" i="14"/>
  <c r="AI107" i="14"/>
  <c r="AO108" i="14"/>
  <c r="U113" i="14"/>
  <c r="U116" i="14"/>
  <c r="N124" i="14"/>
  <c r="AA126" i="14"/>
  <c r="AA125" i="14"/>
  <c r="AO126" i="14"/>
  <c r="AO127" i="14"/>
  <c r="AO124" i="14"/>
  <c r="X127" i="14"/>
  <c r="AO128" i="14"/>
  <c r="N134" i="14"/>
  <c r="N132" i="14"/>
  <c r="N129" i="14"/>
  <c r="AI131" i="14"/>
  <c r="AO135" i="14"/>
  <c r="X136" i="14"/>
  <c r="N137" i="14"/>
  <c r="K143" i="14"/>
  <c r="K140" i="14"/>
  <c r="AA143" i="14"/>
  <c r="AA141" i="14"/>
  <c r="AA140" i="14"/>
  <c r="AL142" i="14"/>
  <c r="X146" i="14"/>
  <c r="X144" i="14"/>
  <c r="H147" i="14"/>
  <c r="K148" i="14"/>
  <c r="AL152" i="14"/>
  <c r="AL148" i="14"/>
  <c r="U149" i="14"/>
  <c r="K150" i="14"/>
  <c r="AL151" i="14"/>
  <c r="AL154" i="14"/>
  <c r="U158" i="14"/>
  <c r="U157" i="14"/>
  <c r="H157" i="14"/>
  <c r="X165" i="14"/>
  <c r="U172" i="14"/>
  <c r="AA176" i="14"/>
  <c r="AO183" i="14"/>
  <c r="X188" i="14"/>
  <c r="X186" i="14"/>
  <c r="H192" i="14"/>
  <c r="AI198" i="14"/>
  <c r="AI196" i="14"/>
  <c r="N202" i="14"/>
  <c r="AA205" i="14"/>
  <c r="K206" i="14"/>
  <c r="AL207" i="14"/>
  <c r="K212" i="14"/>
  <c r="K213" i="14"/>
  <c r="K209" i="14"/>
  <c r="K208" i="14"/>
  <c r="X217" i="14"/>
  <c r="X214" i="14"/>
  <c r="N228" i="14"/>
  <c r="N233" i="14"/>
  <c r="N231" i="14"/>
  <c r="N229" i="14"/>
  <c r="X233" i="14"/>
  <c r="AL240" i="14"/>
  <c r="AL239" i="14"/>
  <c r="AL234" i="14"/>
  <c r="AL236" i="14"/>
  <c r="AA241" i="14"/>
  <c r="K250" i="14"/>
  <c r="K248" i="14"/>
  <c r="K243" i="14"/>
  <c r="K247" i="14"/>
  <c r="AA250" i="14"/>
  <c r="AA244" i="14"/>
  <c r="AA243" i="14"/>
  <c r="AO245" i="14"/>
  <c r="AO244" i="14"/>
  <c r="AO242" i="14"/>
  <c r="K244" i="14"/>
  <c r="AA248" i="14"/>
  <c r="N259" i="14"/>
  <c r="N258" i="14"/>
  <c r="N254" i="14"/>
  <c r="X256" i="14"/>
  <c r="X271" i="14"/>
  <c r="X272" i="14"/>
  <c r="X269" i="14"/>
  <c r="X268" i="14"/>
  <c r="X265" i="14"/>
  <c r="AA276" i="14"/>
  <c r="AA277" i="14"/>
  <c r="AL308" i="14"/>
  <c r="H318" i="14"/>
  <c r="H316" i="14"/>
  <c r="H319" i="14"/>
  <c r="AO319" i="14"/>
  <c r="N339" i="14"/>
  <c r="N337" i="14"/>
  <c r="N336" i="14"/>
  <c r="N334" i="14"/>
  <c r="AI339" i="14"/>
  <c r="AI336" i="14"/>
  <c r="AI335" i="14"/>
  <c r="AI334" i="14"/>
  <c r="H340" i="14"/>
  <c r="H341" i="14"/>
  <c r="X342" i="14"/>
  <c r="X341" i="14"/>
  <c r="X340" i="14"/>
  <c r="AO342" i="14"/>
  <c r="AO341" i="14"/>
  <c r="AO340" i="14"/>
  <c r="N349" i="14"/>
  <c r="AO353" i="14"/>
  <c r="H357" i="14"/>
  <c r="AL360" i="14"/>
  <c r="AL358" i="14"/>
  <c r="AI368" i="14"/>
  <c r="AI367" i="14"/>
  <c r="AI369" i="14"/>
  <c r="U380" i="14"/>
  <c r="U382" i="14"/>
  <c r="U379" i="14"/>
  <c r="N399" i="14"/>
  <c r="N402" i="14"/>
  <c r="N401" i="14"/>
  <c r="N400" i="14"/>
  <c r="AA399" i="14"/>
  <c r="AO402" i="14"/>
  <c r="AO403" i="14"/>
  <c r="AO400" i="14"/>
  <c r="N448" i="14"/>
  <c r="N440" i="14"/>
  <c r="N446" i="14"/>
  <c r="N442" i="14"/>
  <c r="N451" i="14"/>
  <c r="X491" i="14"/>
  <c r="U499" i="14"/>
  <c r="U498" i="14"/>
  <c r="U497" i="14"/>
  <c r="U494" i="14"/>
  <c r="U495" i="14"/>
  <c r="U178" i="14"/>
  <c r="AI182" i="14"/>
  <c r="N191" i="14"/>
  <c r="H200" i="14"/>
  <c r="AL218" i="14"/>
  <c r="K220" i="14"/>
  <c r="AL221" i="14"/>
  <c r="AO233" i="14"/>
  <c r="AO253" i="14"/>
  <c r="U278" i="14"/>
  <c r="U273" i="14"/>
  <c r="U275" i="14"/>
  <c r="AL284" i="14"/>
  <c r="AL282" i="14"/>
  <c r="U286" i="14"/>
  <c r="U287" i="14"/>
  <c r="U308" i="14"/>
  <c r="H310" i="14"/>
  <c r="H311" i="14"/>
  <c r="AO315" i="14"/>
  <c r="AI320" i="14"/>
  <c r="AI316" i="14"/>
  <c r="AO323" i="14"/>
  <c r="AO324" i="14"/>
  <c r="X337" i="14"/>
  <c r="X338" i="14"/>
  <c r="X335" i="14"/>
  <c r="X339" i="14"/>
  <c r="N342" i="14"/>
  <c r="X349" i="14"/>
  <c r="X351" i="14"/>
  <c r="X347" i="14"/>
  <c r="X346" i="14"/>
  <c r="AA366" i="14"/>
  <c r="AA363" i="14"/>
  <c r="N378" i="14"/>
  <c r="N375" i="14"/>
  <c r="N374" i="14"/>
  <c r="N377" i="14"/>
  <c r="N387" i="14"/>
  <c r="N385" i="14"/>
  <c r="H396" i="14"/>
  <c r="H394" i="14"/>
  <c r="H397" i="14"/>
  <c r="AI399" i="14"/>
  <c r="AI400" i="14"/>
  <c r="X406" i="14"/>
  <c r="X405" i="14"/>
  <c r="AL408" i="14"/>
  <c r="AL404" i="14"/>
  <c r="H426" i="14"/>
  <c r="H427" i="14"/>
  <c r="H423" i="14"/>
  <c r="H420" i="14"/>
  <c r="X426" i="14"/>
  <c r="X423" i="14"/>
  <c r="X428" i="14"/>
  <c r="X420" i="14"/>
  <c r="X424" i="14"/>
  <c r="X427" i="14"/>
  <c r="AL438" i="14"/>
  <c r="AL431" i="14"/>
  <c r="U472" i="14"/>
  <c r="U473" i="14"/>
  <c r="U470" i="14"/>
  <c r="U471" i="14"/>
  <c r="U469" i="14"/>
  <c r="K485" i="14"/>
  <c r="K484" i="14"/>
  <c r="K482" i="14"/>
  <c r="K481" i="14"/>
  <c r="K497" i="14"/>
  <c r="K495" i="14"/>
  <c r="K494" i="14"/>
  <c r="N534" i="14"/>
  <c r="N526" i="14"/>
  <c r="AI185" i="14"/>
  <c r="N188" i="14"/>
  <c r="N196" i="14"/>
  <c r="AL212" i="14"/>
  <c r="U5" i="14"/>
  <c r="H19" i="14"/>
  <c r="H31" i="14"/>
  <c r="U37" i="14"/>
  <c r="AI39" i="14"/>
  <c r="N58" i="14"/>
  <c r="N103" i="14"/>
  <c r="N104" i="14"/>
  <c r="AI126" i="14"/>
  <c r="N146" i="14"/>
  <c r="AA150" i="14"/>
  <c r="AL156" i="14"/>
  <c r="X157" i="14"/>
  <c r="AI164" i="14"/>
  <c r="AI167" i="14"/>
  <c r="K171" i="14"/>
  <c r="U176" i="14"/>
  <c r="AL176" i="14"/>
  <c r="AL178" i="14"/>
  <c r="N181" i="14"/>
  <c r="N186" i="14"/>
  <c r="H190" i="14"/>
  <c r="X192" i="14"/>
  <c r="N194" i="14"/>
  <c r="H198" i="14"/>
  <c r="H199" i="14"/>
  <c r="H203" i="14"/>
  <c r="K204" i="14"/>
  <c r="AL208" i="14"/>
  <c r="AL215" i="14"/>
  <c r="K219" i="14"/>
  <c r="AA220" i="14"/>
  <c r="H223" i="14"/>
  <c r="AO223" i="14"/>
  <c r="AA225" i="14"/>
  <c r="AA226" i="14"/>
  <c r="AO227" i="14"/>
  <c r="H229" i="14"/>
  <c r="AO229" i="14"/>
  <c r="AI231" i="14"/>
  <c r="AO232" i="14"/>
  <c r="N239" i="14"/>
  <c r="N237" i="14"/>
  <c r="AI239" i="14"/>
  <c r="AI240" i="14"/>
  <c r="N236" i="14"/>
  <c r="AI237" i="14"/>
  <c r="H239" i="14"/>
  <c r="U248" i="14"/>
  <c r="U243" i="14"/>
  <c r="U245" i="14"/>
  <c r="N247" i="14"/>
  <c r="U249" i="14"/>
  <c r="AO251" i="14"/>
  <c r="AL278" i="14"/>
  <c r="AL275" i="14"/>
  <c r="AL279" i="14"/>
  <c r="U285" i="14"/>
  <c r="H289" i="14"/>
  <c r="AI289" i="14"/>
  <c r="AI291" i="14"/>
  <c r="AO303" i="14"/>
  <c r="AO305" i="14"/>
  <c r="AO304" i="14"/>
  <c r="U306" i="14"/>
  <c r="AI311" i="14"/>
  <c r="AI312" i="14"/>
  <c r="H307" i="14"/>
  <c r="AI307" i="14"/>
  <c r="AI308" i="14"/>
  <c r="K310" i="14"/>
  <c r="H315" i="14"/>
  <c r="N313" i="14"/>
  <c r="AO313" i="14"/>
  <c r="N315" i="14"/>
  <c r="K316" i="14"/>
  <c r="X318" i="14"/>
  <c r="X316" i="14"/>
  <c r="AL318" i="14"/>
  <c r="AL317" i="14"/>
  <c r="K317" i="14"/>
  <c r="X319" i="14"/>
  <c r="H323" i="14"/>
  <c r="N321" i="14"/>
  <c r="AO321" i="14"/>
  <c r="N323" i="14"/>
  <c r="U325" i="14"/>
  <c r="K333" i="14"/>
  <c r="K331" i="14"/>
  <c r="X334" i="14"/>
  <c r="AI340" i="14"/>
  <c r="X343" i="14"/>
  <c r="X350" i="14"/>
  <c r="X355" i="14"/>
  <c r="X353" i="14"/>
  <c r="K358" i="14"/>
  <c r="U358" i="14"/>
  <c r="AA358" i="14"/>
  <c r="AO361" i="14"/>
  <c r="AO358" i="14"/>
  <c r="AA362" i="14"/>
  <c r="H369" i="14"/>
  <c r="AL372" i="14"/>
  <c r="AL373" i="14"/>
  <c r="U371" i="14"/>
  <c r="U373" i="14"/>
  <c r="K382" i="14"/>
  <c r="K379" i="14"/>
  <c r="N383" i="14"/>
  <c r="AO385" i="14"/>
  <c r="AO383" i="14"/>
  <c r="H391" i="14"/>
  <c r="AL406" i="14"/>
  <c r="AI418" i="14"/>
  <c r="AI416" i="14"/>
  <c r="AA423" i="14"/>
  <c r="AA427" i="14"/>
  <c r="AA419" i="14"/>
  <c r="H461" i="14"/>
  <c r="H458" i="14"/>
  <c r="H456" i="14"/>
  <c r="H460" i="14"/>
  <c r="AI459" i="14"/>
  <c r="AI460" i="14"/>
  <c r="AI458" i="14"/>
  <c r="AI456" i="14"/>
  <c r="AL472" i="14"/>
  <c r="AL470" i="14"/>
  <c r="AL471" i="14"/>
  <c r="AL469" i="14"/>
  <c r="H492" i="14"/>
  <c r="H490" i="14"/>
  <c r="H491" i="14"/>
  <c r="X504" i="14"/>
  <c r="X500" i="14"/>
  <c r="X503" i="14"/>
  <c r="K516" i="14"/>
  <c r="K514" i="14"/>
  <c r="X522" i="14"/>
  <c r="N544" i="14"/>
  <c r="N537" i="14"/>
  <c r="N536" i="14"/>
  <c r="N265" i="14"/>
  <c r="K284" i="14"/>
  <c r="AL288" i="14"/>
  <c r="N291" i="14"/>
  <c r="K294" i="14"/>
  <c r="AL296" i="14"/>
  <c r="U299" i="14"/>
  <c r="U300" i="14"/>
  <c r="X304" i="14"/>
  <c r="N308" i="14"/>
  <c r="N309" i="14"/>
  <c r="X324" i="14"/>
  <c r="H350" i="14"/>
  <c r="N355" i="14"/>
  <c r="AI360" i="14"/>
  <c r="AI359" i="14"/>
  <c r="AI358" i="14"/>
  <c r="X359" i="14"/>
  <c r="N360" i="14"/>
  <c r="AL363" i="14"/>
  <c r="AL366" i="14"/>
  <c r="AO369" i="14"/>
  <c r="AO377" i="14"/>
  <c r="AO374" i="14"/>
  <c r="AO375" i="14"/>
  <c r="H385" i="14"/>
  <c r="H386" i="14"/>
  <c r="H383" i="14"/>
  <c r="H387" i="14"/>
  <c r="AI398" i="14"/>
  <c r="AI396" i="14"/>
  <c r="AI394" i="14"/>
  <c r="U406" i="14"/>
  <c r="AA413" i="14"/>
  <c r="AA410" i="14"/>
  <c r="AA411" i="14"/>
  <c r="N418" i="14"/>
  <c r="N416" i="14"/>
  <c r="N414" i="14"/>
  <c r="N438" i="14"/>
  <c r="N436" i="14"/>
  <c r="N432" i="14"/>
  <c r="N430" i="14"/>
  <c r="N439" i="14"/>
  <c r="X446" i="14"/>
  <c r="X443" i="14"/>
  <c r="X444" i="14"/>
  <c r="X447" i="14"/>
  <c r="AO461" i="14"/>
  <c r="AO458" i="14"/>
  <c r="AO456" i="14"/>
  <c r="AA472" i="14"/>
  <c r="AA471" i="14"/>
  <c r="AA473" i="14"/>
  <c r="U485" i="14"/>
  <c r="U481" i="14"/>
  <c r="U482" i="14"/>
  <c r="AA497" i="14"/>
  <c r="AA499" i="14"/>
  <c r="AA496" i="14"/>
  <c r="AA495" i="14"/>
  <c r="AA494" i="14"/>
  <c r="K503" i="14"/>
  <c r="K501" i="14"/>
  <c r="K502" i="14"/>
  <c r="U515" i="14"/>
  <c r="U516" i="14"/>
  <c r="U514" i="14"/>
  <c r="U525" i="14"/>
  <c r="U523" i="14"/>
  <c r="X532" i="14"/>
  <c r="X526" i="14"/>
  <c r="X527" i="14"/>
  <c r="AO542" i="14"/>
  <c r="AO537" i="14"/>
  <c r="AO536" i="14"/>
  <c r="K364" i="14"/>
  <c r="K372" i="14"/>
  <c r="AI375" i="14"/>
  <c r="AI376" i="14"/>
  <c r="AL381" i="14"/>
  <c r="H400" i="14"/>
  <c r="X400" i="14"/>
  <c r="U412" i="14"/>
  <c r="N428" i="14"/>
  <c r="N426" i="14"/>
  <c r="N422" i="14"/>
  <c r="AO426" i="14"/>
  <c r="AO424" i="14"/>
  <c r="N421" i="14"/>
  <c r="N425" i="14"/>
  <c r="AI448" i="14"/>
  <c r="AI446" i="14"/>
  <c r="K472" i="14"/>
  <c r="K473" i="14"/>
  <c r="AL482" i="14"/>
  <c r="AL481" i="14"/>
  <c r="AL499" i="14"/>
  <c r="AL494" i="14"/>
  <c r="U503" i="14"/>
  <c r="U504" i="14"/>
  <c r="H510" i="14"/>
  <c r="H509" i="14"/>
  <c r="H505" i="14"/>
  <c r="AL515" i="14"/>
  <c r="AL514" i="14"/>
  <c r="H532" i="14"/>
  <c r="H527" i="14"/>
  <c r="H526" i="14"/>
  <c r="AO532" i="14"/>
  <c r="AO527" i="14"/>
  <c r="AO526" i="14"/>
  <c r="AL441" i="14"/>
  <c r="AL457" i="14"/>
  <c r="AA459" i="14"/>
  <c r="U461" i="14"/>
  <c r="N470" i="14"/>
  <c r="AI470" i="14"/>
  <c r="N472" i="14"/>
  <c r="X485" i="14"/>
  <c r="N487" i="14"/>
  <c r="AI487" i="14"/>
  <c r="AI488" i="14"/>
  <c r="AO491" i="14"/>
  <c r="AI493" i="14"/>
  <c r="AO497" i="14"/>
  <c r="AA501" i="14"/>
  <c r="AA502" i="14"/>
  <c r="AO503" i="14"/>
  <c r="AI511" i="14"/>
  <c r="N515" i="14"/>
  <c r="AO437" i="14"/>
  <c r="AO438" i="14"/>
  <c r="AO444" i="14"/>
  <c r="H448" i="14"/>
  <c r="AO454" i="14"/>
  <c r="K455" i="14"/>
  <c r="U455" i="14"/>
  <c r="AA455" i="14"/>
  <c r="AL455" i="14"/>
  <c r="K456" i="14"/>
  <c r="AA456" i="14"/>
  <c r="K457" i="14"/>
  <c r="AL459" i="14"/>
  <c r="AA461" i="14"/>
  <c r="H469" i="14"/>
  <c r="N469" i="14"/>
  <c r="X469" i="14"/>
  <c r="AI469" i="14"/>
  <c r="AO469" i="14"/>
  <c r="X472" i="14"/>
  <c r="N489" i="14"/>
  <c r="AO490" i="14"/>
  <c r="N492" i="14"/>
  <c r="N500" i="14"/>
  <c r="H503" i="14"/>
  <c r="AI505" i="14"/>
  <c r="X509" i="14"/>
  <c r="X515" i="14"/>
  <c r="N522" i="14"/>
  <c r="AA523" i="14"/>
  <c r="K536" i="14"/>
  <c r="U536" i="14"/>
  <c r="AA536" i="14"/>
  <c r="AL536" i="14"/>
  <c r="AA12" i="14"/>
  <c r="U14" i="14"/>
  <c r="AA7" i="14"/>
  <c r="U9" i="14"/>
  <c r="AA13" i="14"/>
  <c r="K15" i="14"/>
  <c r="AL15" i="14"/>
  <c r="U17" i="14"/>
  <c r="K19" i="14"/>
  <c r="H22" i="14"/>
  <c r="N24" i="14"/>
  <c r="X26" i="14"/>
  <c r="K27" i="14"/>
  <c r="AL27" i="14"/>
  <c r="U29" i="14"/>
  <c r="AA31" i="14"/>
  <c r="H34" i="14"/>
  <c r="AA42" i="14"/>
  <c r="AA38" i="14"/>
  <c r="AA39" i="14"/>
  <c r="K4" i="14"/>
  <c r="U4" i="14"/>
  <c r="AA4" i="14"/>
  <c r="AL4" i="14"/>
  <c r="H5" i="14"/>
  <c r="N5" i="14"/>
  <c r="X5" i="14"/>
  <c r="AI5" i="14"/>
  <c r="AO5" i="14"/>
  <c r="U6" i="14"/>
  <c r="AL6" i="14"/>
  <c r="N7" i="14"/>
  <c r="AI7" i="14"/>
  <c r="K8" i="14"/>
  <c r="AA8" i="14"/>
  <c r="H11" i="14"/>
  <c r="X11" i="14"/>
  <c r="AO11" i="14"/>
  <c r="U12" i="14"/>
  <c r="AL12" i="14"/>
  <c r="N13" i="14"/>
  <c r="AI13" i="14"/>
  <c r="K14" i="14"/>
  <c r="AA14" i="14"/>
  <c r="H17" i="14"/>
  <c r="X17" i="14"/>
  <c r="AO17" i="14"/>
  <c r="U18" i="14"/>
  <c r="AL18" i="14"/>
  <c r="H20" i="14"/>
  <c r="N20" i="14"/>
  <c r="X20" i="14"/>
  <c r="AI20" i="14"/>
  <c r="AO20" i="14"/>
  <c r="K21" i="14"/>
  <c r="U21" i="14"/>
  <c r="AA21" i="14"/>
  <c r="AL21" i="14"/>
  <c r="K22" i="14"/>
  <c r="AA22" i="14"/>
  <c r="H23" i="14"/>
  <c r="X23" i="14"/>
  <c r="AO23" i="14"/>
  <c r="U24" i="14"/>
  <c r="AL24" i="14"/>
  <c r="N25" i="14"/>
  <c r="AI25" i="14"/>
  <c r="K26" i="14"/>
  <c r="AA26" i="14"/>
  <c r="H29" i="14"/>
  <c r="X29" i="14"/>
  <c r="AO29" i="14"/>
  <c r="U30" i="14"/>
  <c r="AL30" i="14"/>
  <c r="H32" i="14"/>
  <c r="N32" i="14"/>
  <c r="X32" i="14"/>
  <c r="AI32" i="14"/>
  <c r="AO32" i="14"/>
  <c r="K33" i="14"/>
  <c r="AA33" i="14"/>
  <c r="K34" i="14"/>
  <c r="AA34" i="14"/>
  <c r="H35" i="14"/>
  <c r="X35" i="14"/>
  <c r="AO35" i="14"/>
  <c r="K36" i="14"/>
  <c r="U36" i="14"/>
  <c r="AA36" i="14"/>
  <c r="AL36" i="14"/>
  <c r="H37" i="14"/>
  <c r="N37" i="14"/>
  <c r="AO37" i="14"/>
  <c r="K40" i="14"/>
  <c r="AL42" i="14"/>
  <c r="K43" i="14"/>
  <c r="AL46" i="14"/>
  <c r="AL47" i="14"/>
  <c r="AL44" i="14"/>
  <c r="AL45" i="14"/>
  <c r="X51" i="14"/>
  <c r="X48" i="14"/>
  <c r="X52" i="14"/>
  <c r="H50" i="14"/>
  <c r="AO50" i="14"/>
  <c r="AI52" i="14"/>
  <c r="X54" i="14"/>
  <c r="AA58" i="14"/>
  <c r="U62" i="14"/>
  <c r="U60" i="14"/>
  <c r="AA59" i="14"/>
  <c r="U61" i="14"/>
  <c r="AI64" i="14"/>
  <c r="AL14" i="14"/>
  <c r="K18" i="14"/>
  <c r="K9" i="14"/>
  <c r="AL9" i="14"/>
  <c r="AL11" i="14"/>
  <c r="K13" i="14"/>
  <c r="U15" i="14"/>
  <c r="AL17" i="14"/>
  <c r="X22" i="14"/>
  <c r="AI24" i="14"/>
  <c r="H26" i="14"/>
  <c r="AO26" i="14"/>
  <c r="AA27" i="14"/>
  <c r="AL29" i="14"/>
  <c r="K31" i="14"/>
  <c r="X34" i="14"/>
  <c r="U40" i="14"/>
  <c r="U41" i="14"/>
  <c r="AA41" i="14"/>
  <c r="K10" i="14"/>
  <c r="U10" i="14"/>
  <c r="AA10" i="14"/>
  <c r="AL10" i="14"/>
  <c r="K11" i="14"/>
  <c r="AA11" i="14"/>
  <c r="U13" i="14"/>
  <c r="K16" i="14"/>
  <c r="U16" i="14"/>
  <c r="AA16" i="14"/>
  <c r="AL16" i="14"/>
  <c r="AA17" i="14"/>
  <c r="N22" i="14"/>
  <c r="AI22" i="14"/>
  <c r="AO24" i="14"/>
  <c r="K28" i="14"/>
  <c r="U28" i="14"/>
  <c r="AA28" i="14"/>
  <c r="AL28" i="14"/>
  <c r="K29" i="14"/>
  <c r="AA29" i="14"/>
  <c r="U31" i="14"/>
  <c r="H39" i="14"/>
  <c r="H40" i="14"/>
  <c r="N41" i="14"/>
  <c r="N42" i="14"/>
  <c r="X39" i="14"/>
  <c r="X40" i="14"/>
  <c r="AI41" i="14"/>
  <c r="AI42" i="14"/>
  <c r="AI38" i="14"/>
  <c r="AO39" i="14"/>
  <c r="AO40" i="14"/>
  <c r="H38" i="14"/>
  <c r="X38" i="14"/>
  <c r="U39" i="14"/>
  <c r="N40" i="14"/>
  <c r="K41" i="14"/>
  <c r="H42" i="14"/>
  <c r="AO42" i="14"/>
  <c r="AA45" i="14"/>
  <c r="AA44" i="14"/>
  <c r="AL43" i="14"/>
  <c r="K46" i="14"/>
  <c r="N53" i="14"/>
  <c r="N48" i="14"/>
  <c r="N50" i="14"/>
  <c r="N49" i="14"/>
  <c r="N51" i="14"/>
  <c r="N54" i="14"/>
  <c r="N56" i="14"/>
  <c r="N55" i="14"/>
  <c r="U58" i="14"/>
  <c r="K61" i="14"/>
  <c r="K60" i="14"/>
  <c r="X64" i="14"/>
  <c r="AA18" i="14"/>
  <c r="AA40" i="14"/>
  <c r="U42" i="14"/>
  <c r="U46" i="14"/>
  <c r="U47" i="14"/>
  <c r="U44" i="14"/>
  <c r="U45" i="14"/>
  <c r="H51" i="14"/>
  <c r="H48" i="14"/>
  <c r="H52" i="14"/>
  <c r="AO51" i="14"/>
  <c r="AO48" i="14"/>
  <c r="AO52" i="14"/>
  <c r="H54" i="14"/>
  <c r="AO54" i="14"/>
  <c r="K58" i="14"/>
  <c r="AL62" i="14"/>
  <c r="AL60" i="14"/>
  <c r="AL61" i="14"/>
  <c r="N64" i="14"/>
  <c r="AA15" i="14"/>
  <c r="K42" i="14"/>
  <c r="K39" i="14"/>
  <c r="AL40" i="14"/>
  <c r="AL41" i="14"/>
  <c r="AL39" i="14"/>
  <c r="K45" i="14"/>
  <c r="K44" i="14"/>
  <c r="U43" i="14"/>
  <c r="AI53" i="14"/>
  <c r="AI48" i="14"/>
  <c r="AI50" i="14"/>
  <c r="H49" i="14"/>
  <c r="AO49" i="14"/>
  <c r="AI51" i="14"/>
  <c r="AI54" i="14"/>
  <c r="AI56" i="14"/>
  <c r="H55" i="14"/>
  <c r="AO55" i="14"/>
  <c r="K57" i="14"/>
  <c r="AL58" i="14"/>
  <c r="AA61" i="14"/>
  <c r="AA60" i="14"/>
  <c r="H64" i="14"/>
  <c r="AO64" i="14"/>
  <c r="H43" i="14"/>
  <c r="N43" i="14"/>
  <c r="X43" i="14"/>
  <c r="AI43" i="14"/>
  <c r="AO43" i="14"/>
  <c r="H46" i="14"/>
  <c r="X46" i="14"/>
  <c r="AO46" i="14"/>
  <c r="K51" i="14"/>
  <c r="AA51" i="14"/>
  <c r="U53" i="14"/>
  <c r="AL53" i="14"/>
  <c r="H59" i="14"/>
  <c r="X59" i="14"/>
  <c r="AO59" i="14"/>
  <c r="H62" i="14"/>
  <c r="X62" i="14"/>
  <c r="AO62" i="14"/>
  <c r="H66" i="14"/>
  <c r="N66" i="14"/>
  <c r="X66" i="14"/>
  <c r="AI66" i="14"/>
  <c r="AO66" i="14"/>
  <c r="H68" i="14"/>
  <c r="N68" i="14"/>
  <c r="X68" i="14"/>
  <c r="AI68" i="14"/>
  <c r="AO68" i="14"/>
  <c r="K69" i="14"/>
  <c r="U69" i="14"/>
  <c r="AA69" i="14"/>
  <c r="AL69" i="14"/>
  <c r="H70" i="14"/>
  <c r="N70" i="14"/>
  <c r="X70" i="14"/>
  <c r="AI70" i="14"/>
  <c r="AO70" i="14"/>
  <c r="U71" i="14"/>
  <c r="AL71" i="14"/>
  <c r="N72" i="14"/>
  <c r="AI72" i="14"/>
  <c r="K73" i="14"/>
  <c r="AA73" i="14"/>
  <c r="H74" i="14"/>
  <c r="X74" i="14"/>
  <c r="AO74" i="14"/>
  <c r="U75" i="14"/>
  <c r="AL75" i="14"/>
  <c r="N76" i="14"/>
  <c r="AI76" i="14"/>
  <c r="K77" i="14"/>
  <c r="AA77" i="14"/>
  <c r="H80" i="14"/>
  <c r="X80" i="14"/>
  <c r="AO80" i="14"/>
  <c r="U81" i="14"/>
  <c r="AL81" i="14"/>
  <c r="N82" i="14"/>
  <c r="AI82" i="14"/>
  <c r="K83" i="14"/>
  <c r="AA83" i="14"/>
  <c r="H84" i="14"/>
  <c r="X84" i="14"/>
  <c r="AO84" i="14"/>
  <c r="U85" i="14"/>
  <c r="AL85" i="14"/>
  <c r="N86" i="14"/>
  <c r="AI86" i="14"/>
  <c r="K88" i="14"/>
  <c r="U88" i="14"/>
  <c r="AA88" i="14"/>
  <c r="AL88" i="14"/>
  <c r="H89" i="14"/>
  <c r="X89" i="14"/>
  <c r="AO89" i="14"/>
  <c r="K90" i="14"/>
  <c r="U90" i="14"/>
  <c r="AA90" i="14"/>
  <c r="AL90" i="14"/>
  <c r="K91" i="14"/>
  <c r="AA91" i="14"/>
  <c r="H96" i="14"/>
  <c r="H95" i="14"/>
  <c r="N94" i="14"/>
  <c r="N97" i="14"/>
  <c r="X96" i="14"/>
  <c r="X95" i="14"/>
  <c r="AI94" i="14"/>
  <c r="AI97" i="14"/>
  <c r="AO96" i="14"/>
  <c r="AO95" i="14"/>
  <c r="AA93" i="14"/>
  <c r="AO93" i="14"/>
  <c r="X94" i="14"/>
  <c r="U95" i="14"/>
  <c r="N96" i="14"/>
  <c r="K97" i="14"/>
  <c r="H98" i="14"/>
  <c r="AO98" i="14"/>
  <c r="AO99" i="14"/>
  <c r="K103" i="14"/>
  <c r="K102" i="14"/>
  <c r="U105" i="14"/>
  <c r="U102" i="14"/>
  <c r="U104" i="14"/>
  <c r="AA103" i="14"/>
  <c r="AA102" i="14"/>
  <c r="AL105" i="14"/>
  <c r="AL102" i="14"/>
  <c r="AL104" i="14"/>
  <c r="AA104" i="14"/>
  <c r="AI108" i="14"/>
  <c r="AI106" i="14"/>
  <c r="AI109" i="14"/>
  <c r="N114" i="14"/>
  <c r="N115" i="14"/>
  <c r="AI116" i="14"/>
  <c r="N120" i="14"/>
  <c r="N118" i="14"/>
  <c r="N119" i="14"/>
  <c r="U122" i="14"/>
  <c r="U123" i="14"/>
  <c r="U127" i="14"/>
  <c r="U126" i="14"/>
  <c r="U124" i="14"/>
  <c r="U125" i="14"/>
  <c r="U128" i="14"/>
  <c r="AA132" i="14"/>
  <c r="U137" i="14"/>
  <c r="U136" i="14"/>
  <c r="U138" i="14"/>
  <c r="H71" i="14"/>
  <c r="X71" i="14"/>
  <c r="AO71" i="14"/>
  <c r="N73" i="14"/>
  <c r="AI73" i="14"/>
  <c r="H75" i="14"/>
  <c r="X75" i="14"/>
  <c r="AO75" i="14"/>
  <c r="N77" i="14"/>
  <c r="AI77" i="14"/>
  <c r="K79" i="14"/>
  <c r="U79" i="14"/>
  <c r="AA79" i="14"/>
  <c r="AL79" i="14"/>
  <c r="K80" i="14"/>
  <c r="AA80" i="14"/>
  <c r="U82" i="14"/>
  <c r="AL82" i="14"/>
  <c r="K84" i="14"/>
  <c r="AA84" i="14"/>
  <c r="U86" i="14"/>
  <c r="AL86" i="14"/>
  <c r="K93" i="14"/>
  <c r="AI100" i="14"/>
  <c r="AI98" i="14"/>
  <c r="X110" i="14"/>
  <c r="X109" i="14"/>
  <c r="X106" i="14"/>
  <c r="H114" i="14"/>
  <c r="AO114" i="14"/>
  <c r="X116" i="14"/>
  <c r="H118" i="14"/>
  <c r="AO118" i="14"/>
  <c r="K123" i="14"/>
  <c r="K122" i="14"/>
  <c r="K128" i="14"/>
  <c r="K124" i="14"/>
  <c r="AL133" i="14"/>
  <c r="AL130" i="14"/>
  <c r="AL132" i="14"/>
  <c r="AL131" i="14"/>
  <c r="K138" i="14"/>
  <c r="K137" i="14"/>
  <c r="K136" i="14"/>
  <c r="H65" i="14"/>
  <c r="N65" i="14"/>
  <c r="X65" i="14"/>
  <c r="AI65" i="14"/>
  <c r="AO65" i="14"/>
  <c r="H67" i="14"/>
  <c r="N67" i="14"/>
  <c r="X67" i="14"/>
  <c r="AI67" i="14"/>
  <c r="AO67" i="14"/>
  <c r="H69" i="14"/>
  <c r="N69" i="14"/>
  <c r="X69" i="14"/>
  <c r="AI69" i="14"/>
  <c r="AO69" i="14"/>
  <c r="H72" i="14"/>
  <c r="X72" i="14"/>
  <c r="AO72" i="14"/>
  <c r="N74" i="14"/>
  <c r="AI74" i="14"/>
  <c r="H76" i="14"/>
  <c r="X76" i="14"/>
  <c r="AO76" i="14"/>
  <c r="K81" i="14"/>
  <c r="AA81" i="14"/>
  <c r="U83" i="14"/>
  <c r="AL83" i="14"/>
  <c r="K85" i="14"/>
  <c r="AA85" i="14"/>
  <c r="K87" i="14"/>
  <c r="U87" i="14"/>
  <c r="AA87" i="14"/>
  <c r="AL87" i="14"/>
  <c r="K89" i="14"/>
  <c r="U89" i="14"/>
  <c r="AA89" i="14"/>
  <c r="AL89" i="14"/>
  <c r="U91" i="14"/>
  <c r="AL91" i="14"/>
  <c r="U97" i="14"/>
  <c r="U96" i="14"/>
  <c r="AA95" i="14"/>
  <c r="AA94" i="14"/>
  <c r="AL97" i="14"/>
  <c r="AL96" i="14"/>
  <c r="K94" i="14"/>
  <c r="AL95" i="14"/>
  <c r="AA97" i="14"/>
  <c r="X98" i="14"/>
  <c r="AI99" i="14"/>
  <c r="N108" i="14"/>
  <c r="N106" i="14"/>
  <c r="N107" i="14"/>
  <c r="N109" i="14"/>
  <c r="H112" i="14"/>
  <c r="N112" i="14"/>
  <c r="N113" i="14"/>
  <c r="X112" i="14"/>
  <c r="AI112" i="14"/>
  <c r="AI113" i="14"/>
  <c r="AO112" i="14"/>
  <c r="X113" i="14"/>
  <c r="AI114" i="14"/>
  <c r="H115" i="14"/>
  <c r="AO115" i="14"/>
  <c r="N116" i="14"/>
  <c r="N117" i="14"/>
  <c r="AI120" i="14"/>
  <c r="AI118" i="14"/>
  <c r="H119" i="14"/>
  <c r="AO119" i="14"/>
  <c r="K121" i="14"/>
  <c r="AL122" i="14"/>
  <c r="AL123" i="14"/>
  <c r="AL127" i="14"/>
  <c r="AL126" i="14"/>
  <c r="AL124" i="14"/>
  <c r="K125" i="14"/>
  <c r="K126" i="14"/>
  <c r="AL128" i="14"/>
  <c r="K131" i="14"/>
  <c r="K130" i="14"/>
  <c r="K134" i="14"/>
  <c r="U133" i="14"/>
  <c r="U130" i="14"/>
  <c r="U132" i="14"/>
  <c r="AA131" i="14"/>
  <c r="AA130" i="14"/>
  <c r="AA134" i="14"/>
  <c r="AL129" i="14"/>
  <c r="K132" i="14"/>
  <c r="AL134" i="14"/>
  <c r="K135" i="14"/>
  <c r="K49" i="14"/>
  <c r="U49" i="14"/>
  <c r="AA49" i="14"/>
  <c r="AL49" i="14"/>
  <c r="K55" i="14"/>
  <c r="AA55" i="14"/>
  <c r="N71" i="14"/>
  <c r="AI71" i="14"/>
  <c r="K72" i="14"/>
  <c r="AA72" i="14"/>
  <c r="H73" i="14"/>
  <c r="X73" i="14"/>
  <c r="AO73" i="14"/>
  <c r="K78" i="14"/>
  <c r="U78" i="14"/>
  <c r="AA78" i="14"/>
  <c r="AL78" i="14"/>
  <c r="H79" i="14"/>
  <c r="N79" i="14"/>
  <c r="X79" i="14"/>
  <c r="AI79" i="14"/>
  <c r="AO79" i="14"/>
  <c r="U80" i="14"/>
  <c r="AL80" i="14"/>
  <c r="N81" i="14"/>
  <c r="AI81" i="14"/>
  <c r="K82" i="14"/>
  <c r="AA82" i="14"/>
  <c r="K92" i="14"/>
  <c r="U92" i="14"/>
  <c r="AA92" i="14"/>
  <c r="AL92" i="14"/>
  <c r="H93" i="14"/>
  <c r="N93" i="14"/>
  <c r="AL93" i="14"/>
  <c r="U94" i="14"/>
  <c r="N95" i="14"/>
  <c r="K96" i="14"/>
  <c r="H97" i="14"/>
  <c r="AO97" i="14"/>
  <c r="N100" i="14"/>
  <c r="N98" i="14"/>
  <c r="X99" i="14"/>
  <c r="X100" i="14"/>
  <c r="U103" i="14"/>
  <c r="K105" i="14"/>
  <c r="H110" i="14"/>
  <c r="H109" i="14"/>
  <c r="H106" i="14"/>
  <c r="AO110" i="14"/>
  <c r="AO109" i="14"/>
  <c r="AO106" i="14"/>
  <c r="X108" i="14"/>
  <c r="N110" i="14"/>
  <c r="H111" i="14"/>
  <c r="N111" i="14"/>
  <c r="X111" i="14"/>
  <c r="AI111" i="14"/>
  <c r="AO111" i="14"/>
  <c r="X114" i="14"/>
  <c r="H116" i="14"/>
  <c r="AO116" i="14"/>
  <c r="X118" i="14"/>
  <c r="H120" i="14"/>
  <c r="AO120" i="14"/>
  <c r="AA123" i="14"/>
  <c r="AA122" i="14"/>
  <c r="AL121" i="14"/>
  <c r="AA128" i="14"/>
  <c r="AA124" i="14"/>
  <c r="K127" i="14"/>
  <c r="K129" i="14"/>
  <c r="U129" i="14"/>
  <c r="AA129" i="14"/>
  <c r="U131" i="14"/>
  <c r="K133" i="14"/>
  <c r="AA138" i="14"/>
  <c r="AA137" i="14"/>
  <c r="AA136" i="14"/>
  <c r="AL137" i="14"/>
  <c r="AL136" i="14"/>
  <c r="AL138" i="14"/>
  <c r="H103" i="14"/>
  <c r="X103" i="14"/>
  <c r="AO103" i="14"/>
  <c r="K107" i="14"/>
  <c r="U107" i="14"/>
  <c r="AA107" i="14"/>
  <c r="AL107" i="14"/>
  <c r="K108" i="14"/>
  <c r="AA108" i="14"/>
  <c r="K119" i="14"/>
  <c r="AA119" i="14"/>
  <c r="H123" i="14"/>
  <c r="X123" i="14"/>
  <c r="AO123" i="14"/>
  <c r="H125" i="14"/>
  <c r="N125" i="14"/>
  <c r="X125" i="14"/>
  <c r="AI125" i="14"/>
  <c r="AO125" i="14"/>
  <c r="N127" i="14"/>
  <c r="AI127" i="14"/>
  <c r="H131" i="14"/>
  <c r="X131" i="14"/>
  <c r="AO131" i="14"/>
  <c r="N133" i="14"/>
  <c r="AI133" i="14"/>
  <c r="H137" i="14"/>
  <c r="X137" i="14"/>
  <c r="AO137" i="14"/>
  <c r="N141" i="14"/>
  <c r="AI141" i="14"/>
  <c r="K142" i="14"/>
  <c r="AA142" i="14"/>
  <c r="H143" i="14"/>
  <c r="X143" i="14"/>
  <c r="AO143" i="14"/>
  <c r="K144" i="14"/>
  <c r="U144" i="14"/>
  <c r="AA144" i="14"/>
  <c r="AL144" i="14"/>
  <c r="H145" i="14"/>
  <c r="N145" i="14"/>
  <c r="X145" i="14"/>
  <c r="AI145" i="14"/>
  <c r="AO145" i="14"/>
  <c r="U146" i="14"/>
  <c r="AL146" i="14"/>
  <c r="H148" i="14"/>
  <c r="N148" i="14"/>
  <c r="X148" i="14"/>
  <c r="AI148" i="14"/>
  <c r="AO148" i="14"/>
  <c r="H151" i="14"/>
  <c r="X151" i="14"/>
  <c r="AO151" i="14"/>
  <c r="N155" i="14"/>
  <c r="AI155" i="14"/>
  <c r="H156" i="14"/>
  <c r="N156" i="14"/>
  <c r="X156" i="14"/>
  <c r="AI156" i="14"/>
  <c r="AO156" i="14"/>
  <c r="H163" i="14"/>
  <c r="X163" i="14"/>
  <c r="AO163" i="14"/>
  <c r="U164" i="14"/>
  <c r="AL164" i="14"/>
  <c r="N165" i="14"/>
  <c r="AI165" i="14"/>
  <c r="K166" i="14"/>
  <c r="AA166" i="14"/>
  <c r="H167" i="14"/>
  <c r="X167" i="14"/>
  <c r="AO167" i="14"/>
  <c r="U168" i="14"/>
  <c r="AL168" i="14"/>
  <c r="N171" i="14"/>
  <c r="AI171" i="14"/>
  <c r="K172" i="14"/>
  <c r="AA172" i="14"/>
  <c r="H173" i="14"/>
  <c r="X173" i="14"/>
  <c r="AO173" i="14"/>
  <c r="U174" i="14"/>
  <c r="AL174" i="14"/>
  <c r="N177" i="14"/>
  <c r="AI177" i="14"/>
  <c r="K178" i="14"/>
  <c r="AA178" i="14"/>
  <c r="H181" i="14"/>
  <c r="X181" i="14"/>
  <c r="AO181" i="14"/>
  <c r="U182" i="14"/>
  <c r="AL182" i="14"/>
  <c r="N183" i="14"/>
  <c r="AI183" i="14"/>
  <c r="K184" i="14"/>
  <c r="AA184" i="14"/>
  <c r="H185" i="14"/>
  <c r="X185" i="14"/>
  <c r="AO185" i="14"/>
  <c r="K186" i="14"/>
  <c r="U186" i="14"/>
  <c r="AA186" i="14"/>
  <c r="AL186" i="14"/>
  <c r="H187" i="14"/>
  <c r="N187" i="14"/>
  <c r="X187" i="14"/>
  <c r="AI187" i="14"/>
  <c r="AO187" i="14"/>
  <c r="U188" i="14"/>
  <c r="AL188" i="14"/>
  <c r="N189" i="14"/>
  <c r="AI189" i="14"/>
  <c r="K190" i="14"/>
  <c r="AA190" i="14"/>
  <c r="H191" i="14"/>
  <c r="X191" i="14"/>
  <c r="AO191" i="14"/>
  <c r="K192" i="14"/>
  <c r="U192" i="14"/>
  <c r="AA192" i="14"/>
  <c r="AL192" i="14"/>
  <c r="K194" i="14"/>
  <c r="U194" i="14"/>
  <c r="AA194" i="14"/>
  <c r="AL194" i="14"/>
  <c r="H195" i="14"/>
  <c r="N195" i="14"/>
  <c r="X195" i="14"/>
  <c r="AI195" i="14"/>
  <c r="AO195" i="14"/>
  <c r="U196" i="14"/>
  <c r="AL196" i="14"/>
  <c r="N197" i="14"/>
  <c r="AI197" i="14"/>
  <c r="K198" i="14"/>
  <c r="AA198" i="14"/>
  <c r="H201" i="14"/>
  <c r="X201" i="14"/>
  <c r="AO201" i="14"/>
  <c r="U202" i="14"/>
  <c r="AL202" i="14"/>
  <c r="H208" i="14"/>
  <c r="N208" i="14"/>
  <c r="X208" i="14"/>
  <c r="AI208" i="14"/>
  <c r="AO208" i="14"/>
  <c r="H214" i="14"/>
  <c r="AI221" i="14"/>
  <c r="AI217" i="14"/>
  <c r="AI215" i="14"/>
  <c r="AI220" i="14"/>
  <c r="AI216" i="14"/>
  <c r="AO214" i="14"/>
  <c r="N219" i="14"/>
  <c r="H221" i="14"/>
  <c r="AO221" i="14"/>
  <c r="AL226" i="14"/>
  <c r="AL225" i="14"/>
  <c r="AL223" i="14"/>
  <c r="K224" i="14"/>
  <c r="K225" i="14"/>
  <c r="AL227" i="14"/>
  <c r="K233" i="14"/>
  <c r="K229" i="14"/>
  <c r="AA232" i="14"/>
  <c r="N249" i="14"/>
  <c r="N245" i="14"/>
  <c r="N243" i="14"/>
  <c r="N248" i="14"/>
  <c r="N244" i="14"/>
  <c r="X242" i="14"/>
  <c r="AI247" i="14"/>
  <c r="X249" i="14"/>
  <c r="U253" i="14"/>
  <c r="U251" i="14"/>
  <c r="U252" i="14"/>
  <c r="AA253" i="14"/>
  <c r="X259" i="14"/>
  <c r="X255" i="14"/>
  <c r="X258" i="14"/>
  <c r="AI254" i="14"/>
  <c r="H256" i="14"/>
  <c r="AO256" i="14"/>
  <c r="AI258" i="14"/>
  <c r="X261" i="14"/>
  <c r="H262" i="14"/>
  <c r="AO262" i="14"/>
  <c r="K264" i="14"/>
  <c r="AL272" i="14"/>
  <c r="AL268" i="14"/>
  <c r="AL265" i="14"/>
  <c r="AL271" i="14"/>
  <c r="AL267" i="14"/>
  <c r="AL266" i="14"/>
  <c r="K272" i="14"/>
  <c r="H278" i="14"/>
  <c r="H277" i="14"/>
  <c r="H276" i="14"/>
  <c r="H273" i="14"/>
  <c r="AO278" i="14"/>
  <c r="AO277" i="14"/>
  <c r="AO276" i="14"/>
  <c r="AO273" i="14"/>
  <c r="X275" i="14"/>
  <c r="AI282" i="14"/>
  <c r="AI280" i="14"/>
  <c r="AI281" i="14"/>
  <c r="AI284" i="14"/>
  <c r="AI279" i="14"/>
  <c r="N288" i="14"/>
  <c r="N286" i="14"/>
  <c r="N287" i="14"/>
  <c r="N285" i="14"/>
  <c r="AL290" i="14"/>
  <c r="AL291" i="14"/>
  <c r="AL289" i="14"/>
  <c r="K303" i="14"/>
  <c r="K302" i="14"/>
  <c r="K305" i="14"/>
  <c r="K301" i="14"/>
  <c r="K304" i="14"/>
  <c r="AA315" i="14"/>
  <c r="AA314" i="14"/>
  <c r="AA313" i="14"/>
  <c r="AA323" i="14"/>
  <c r="AA322" i="14"/>
  <c r="AA321" i="14"/>
  <c r="AA324" i="14"/>
  <c r="X329" i="14"/>
  <c r="X328" i="14"/>
  <c r="X326" i="14"/>
  <c r="X330" i="14"/>
  <c r="X325" i="14"/>
  <c r="AI129" i="14"/>
  <c r="AO129" i="14"/>
  <c r="H135" i="14"/>
  <c r="X135" i="14"/>
  <c r="K139" i="14"/>
  <c r="U139" i="14"/>
  <c r="AA139" i="14"/>
  <c r="AL139" i="14"/>
  <c r="H140" i="14"/>
  <c r="N140" i="14"/>
  <c r="X140" i="14"/>
  <c r="AI140" i="14"/>
  <c r="AO140" i="14"/>
  <c r="N142" i="14"/>
  <c r="AI142" i="14"/>
  <c r="U147" i="14"/>
  <c r="AL147" i="14"/>
  <c r="N150" i="14"/>
  <c r="AI150" i="14"/>
  <c r="H152" i="14"/>
  <c r="X152" i="14"/>
  <c r="AO152" i="14"/>
  <c r="U153" i="14"/>
  <c r="AL153" i="14"/>
  <c r="H154" i="14"/>
  <c r="N154" i="14"/>
  <c r="X154" i="14"/>
  <c r="AI154" i="14"/>
  <c r="AO154" i="14"/>
  <c r="K160" i="14"/>
  <c r="U160" i="14"/>
  <c r="AA160" i="14"/>
  <c r="AL160" i="14"/>
  <c r="H161" i="14"/>
  <c r="N161" i="14"/>
  <c r="X161" i="14"/>
  <c r="AI161" i="14"/>
  <c r="AO161" i="14"/>
  <c r="K162" i="14"/>
  <c r="U162" i="14"/>
  <c r="AA162" i="14"/>
  <c r="AL162" i="14"/>
  <c r="K163" i="14"/>
  <c r="AA163" i="14"/>
  <c r="H164" i="14"/>
  <c r="X164" i="14"/>
  <c r="AO164" i="14"/>
  <c r="U165" i="14"/>
  <c r="AL165" i="14"/>
  <c r="K167" i="14"/>
  <c r="AA167" i="14"/>
  <c r="K169" i="14"/>
  <c r="U169" i="14"/>
  <c r="AA169" i="14"/>
  <c r="AL169" i="14"/>
  <c r="H170" i="14"/>
  <c r="N170" i="14"/>
  <c r="X170" i="14"/>
  <c r="AI170" i="14"/>
  <c r="AO170" i="14"/>
  <c r="N172" i="14"/>
  <c r="AI172" i="14"/>
  <c r="H174" i="14"/>
  <c r="X174" i="14"/>
  <c r="AO174" i="14"/>
  <c r="U175" i="14"/>
  <c r="AL175" i="14"/>
  <c r="H176" i="14"/>
  <c r="N176" i="14"/>
  <c r="X176" i="14"/>
  <c r="AI176" i="14"/>
  <c r="AO176" i="14"/>
  <c r="N178" i="14"/>
  <c r="AI178" i="14"/>
  <c r="H179" i="14"/>
  <c r="N179" i="14"/>
  <c r="X179" i="14"/>
  <c r="AI179" i="14"/>
  <c r="AO179" i="14"/>
  <c r="K180" i="14"/>
  <c r="U180" i="14"/>
  <c r="AA180" i="14"/>
  <c r="AL180" i="14"/>
  <c r="K181" i="14"/>
  <c r="AA181" i="14"/>
  <c r="U183" i="14"/>
  <c r="AL183" i="14"/>
  <c r="K185" i="14"/>
  <c r="AA185" i="14"/>
  <c r="U189" i="14"/>
  <c r="AL189" i="14"/>
  <c r="K191" i="14"/>
  <c r="AA191" i="14"/>
  <c r="U197" i="14"/>
  <c r="AL197" i="14"/>
  <c r="K200" i="14"/>
  <c r="U200" i="14"/>
  <c r="AA200" i="14"/>
  <c r="AL200" i="14"/>
  <c r="K201" i="14"/>
  <c r="AA201" i="14"/>
  <c r="X202" i="14"/>
  <c r="AO202" i="14"/>
  <c r="AA203" i="14"/>
  <c r="H207" i="14"/>
  <c r="N207" i="14"/>
  <c r="X207" i="14"/>
  <c r="AI207" i="14"/>
  <c r="AO207" i="14"/>
  <c r="H210" i="14"/>
  <c r="AO210" i="14"/>
  <c r="AI212" i="14"/>
  <c r="X219" i="14"/>
  <c r="X215" i="14"/>
  <c r="X222" i="14"/>
  <c r="X218" i="14"/>
  <c r="H216" i="14"/>
  <c r="AO216" i="14"/>
  <c r="AI218" i="14"/>
  <c r="X220" i="14"/>
  <c r="AA228" i="14"/>
  <c r="AA227" i="14"/>
  <c r="AA223" i="14"/>
  <c r="AL228" i="14"/>
  <c r="AL232" i="14"/>
  <c r="AL231" i="14"/>
  <c r="AL229" i="14"/>
  <c r="K230" i="14"/>
  <c r="K231" i="14"/>
  <c r="AL233" i="14"/>
  <c r="K240" i="14"/>
  <c r="K236" i="14"/>
  <c r="K235" i="14"/>
  <c r="K239" i="14"/>
  <c r="U238" i="14"/>
  <c r="U235" i="14"/>
  <c r="U241" i="14"/>
  <c r="U237" i="14"/>
  <c r="AA240" i="14"/>
  <c r="AA236" i="14"/>
  <c r="AA235" i="14"/>
  <c r="AA239" i="14"/>
  <c r="AL238" i="14"/>
  <c r="AL235" i="14"/>
  <c r="AL241" i="14"/>
  <c r="AL237" i="14"/>
  <c r="AA237" i="14"/>
  <c r="U239" i="14"/>
  <c r="K241" i="14"/>
  <c r="H247" i="14"/>
  <c r="H243" i="14"/>
  <c r="H250" i="14"/>
  <c r="H246" i="14"/>
  <c r="AO247" i="14"/>
  <c r="AO243" i="14"/>
  <c r="AO250" i="14"/>
  <c r="AO246" i="14"/>
  <c r="X244" i="14"/>
  <c r="N246" i="14"/>
  <c r="H248" i="14"/>
  <c r="AO248" i="14"/>
  <c r="K251" i="14"/>
  <c r="N257" i="14"/>
  <c r="N255" i="14"/>
  <c r="N256" i="14"/>
  <c r="X254" i="14"/>
  <c r="N263" i="14"/>
  <c r="N261" i="14"/>
  <c r="N262" i="14"/>
  <c r="X260" i="14"/>
  <c r="AA270" i="14"/>
  <c r="AA266" i="14"/>
  <c r="AA265" i="14"/>
  <c r="AA269" i="14"/>
  <c r="AL264" i="14"/>
  <c r="K267" i="14"/>
  <c r="AL269" i="14"/>
  <c r="AA271" i="14"/>
  <c r="AI276" i="14"/>
  <c r="AI275" i="14"/>
  <c r="AI278" i="14"/>
  <c r="AI273" i="14"/>
  <c r="H274" i="14"/>
  <c r="AO274" i="14"/>
  <c r="X284" i="14"/>
  <c r="X280" i="14"/>
  <c r="X283" i="14"/>
  <c r="X282" i="14"/>
  <c r="X279" i="14"/>
  <c r="H286" i="14"/>
  <c r="H288" i="14"/>
  <c r="H285" i="14"/>
  <c r="AO286" i="14"/>
  <c r="AO288" i="14"/>
  <c r="AO285" i="14"/>
  <c r="AA291" i="14"/>
  <c r="AA290" i="14"/>
  <c r="AA289" i="14"/>
  <c r="AL305" i="14"/>
  <c r="AL302" i="14"/>
  <c r="AL304" i="14"/>
  <c r="AL303" i="14"/>
  <c r="AL301" i="14"/>
  <c r="U314" i="14"/>
  <c r="U315" i="14"/>
  <c r="U313" i="14"/>
  <c r="U322" i="14"/>
  <c r="U324" i="14"/>
  <c r="U323" i="14"/>
  <c r="U321" i="14"/>
  <c r="N330" i="14"/>
  <c r="N328" i="14"/>
  <c r="N326" i="14"/>
  <c r="N327" i="14"/>
  <c r="N325" i="14"/>
  <c r="N329" i="14"/>
  <c r="H141" i="14"/>
  <c r="X141" i="14"/>
  <c r="AO141" i="14"/>
  <c r="N143" i="14"/>
  <c r="AI143" i="14"/>
  <c r="K145" i="14"/>
  <c r="AA145" i="14"/>
  <c r="K146" i="14"/>
  <c r="AA146" i="14"/>
  <c r="H149" i="14"/>
  <c r="N149" i="14"/>
  <c r="X149" i="14"/>
  <c r="AI149" i="14"/>
  <c r="AO149" i="14"/>
  <c r="N151" i="14"/>
  <c r="AI151" i="14"/>
  <c r="H155" i="14"/>
  <c r="X155" i="14"/>
  <c r="AO155" i="14"/>
  <c r="K164" i="14"/>
  <c r="AA164" i="14"/>
  <c r="U166" i="14"/>
  <c r="AL166" i="14"/>
  <c r="K168" i="14"/>
  <c r="AA168" i="14"/>
  <c r="H171" i="14"/>
  <c r="X171" i="14"/>
  <c r="AO171" i="14"/>
  <c r="N173" i="14"/>
  <c r="AI173" i="14"/>
  <c r="H177" i="14"/>
  <c r="X177" i="14"/>
  <c r="AO177" i="14"/>
  <c r="K182" i="14"/>
  <c r="AA182" i="14"/>
  <c r="U184" i="14"/>
  <c r="AL184" i="14"/>
  <c r="K187" i="14"/>
  <c r="U187" i="14"/>
  <c r="AA187" i="14"/>
  <c r="AL187" i="14"/>
  <c r="K188" i="14"/>
  <c r="AA188" i="14"/>
  <c r="U190" i="14"/>
  <c r="AL190" i="14"/>
  <c r="K195" i="14"/>
  <c r="U195" i="14"/>
  <c r="AA195" i="14"/>
  <c r="AL195" i="14"/>
  <c r="K196" i="14"/>
  <c r="AA196" i="14"/>
  <c r="K202" i="14"/>
  <c r="AA202" i="14"/>
  <c r="N221" i="14"/>
  <c r="N217" i="14"/>
  <c r="N215" i="14"/>
  <c r="N220" i="14"/>
  <c r="N216" i="14"/>
  <c r="U226" i="14"/>
  <c r="U225" i="14"/>
  <c r="U223" i="14"/>
  <c r="U224" i="14"/>
  <c r="U227" i="14"/>
  <c r="AA233" i="14"/>
  <c r="AA229" i="14"/>
  <c r="AI249" i="14"/>
  <c r="AI245" i="14"/>
  <c r="AI243" i="14"/>
  <c r="AI248" i="14"/>
  <c r="AI244" i="14"/>
  <c r="AL253" i="14"/>
  <c r="AL251" i="14"/>
  <c r="H259" i="14"/>
  <c r="H255" i="14"/>
  <c r="H258" i="14"/>
  <c r="AO259" i="14"/>
  <c r="AO255" i="14"/>
  <c r="AO258" i="14"/>
  <c r="H261" i="14"/>
  <c r="AO261" i="14"/>
  <c r="U272" i="14"/>
  <c r="U268" i="14"/>
  <c r="U265" i="14"/>
  <c r="U271" i="14"/>
  <c r="U267" i="14"/>
  <c r="U266" i="14"/>
  <c r="X278" i="14"/>
  <c r="X277" i="14"/>
  <c r="X276" i="14"/>
  <c r="X273" i="14"/>
  <c r="N282" i="14"/>
  <c r="N280" i="14"/>
  <c r="N281" i="14"/>
  <c r="N284" i="14"/>
  <c r="N279" i="14"/>
  <c r="AI288" i="14"/>
  <c r="AI286" i="14"/>
  <c r="AI287" i="14"/>
  <c r="AI285" i="14"/>
  <c r="U290" i="14"/>
  <c r="U291" i="14"/>
  <c r="U289" i="14"/>
  <c r="AA303" i="14"/>
  <c r="AA302" i="14"/>
  <c r="AA305" i="14"/>
  <c r="AA301" i="14"/>
  <c r="AA304" i="14"/>
  <c r="K315" i="14"/>
  <c r="K314" i="14"/>
  <c r="K313" i="14"/>
  <c r="K323" i="14"/>
  <c r="K322" i="14"/>
  <c r="K321" i="14"/>
  <c r="K324" i="14"/>
  <c r="H329" i="14"/>
  <c r="H328" i="14"/>
  <c r="H330" i="14"/>
  <c r="H326" i="14"/>
  <c r="H325" i="14"/>
  <c r="AO329" i="14"/>
  <c r="AO328" i="14"/>
  <c r="AO330" i="14"/>
  <c r="AO326" i="14"/>
  <c r="AO327" i="14"/>
  <c r="AO325" i="14"/>
  <c r="U350" i="14"/>
  <c r="U346" i="14"/>
  <c r="U349" i="14"/>
  <c r="U345" i="14"/>
  <c r="U343" i="14"/>
  <c r="U352" i="14"/>
  <c r="U351" i="14"/>
  <c r="U348" i="14"/>
  <c r="U347" i="14"/>
  <c r="H139" i="14"/>
  <c r="X139" i="14"/>
  <c r="AO139" i="14"/>
  <c r="K161" i="14"/>
  <c r="U161" i="14"/>
  <c r="AA161" i="14"/>
  <c r="AL161" i="14"/>
  <c r="U163" i="14"/>
  <c r="AL163" i="14"/>
  <c r="H169" i="14"/>
  <c r="N169" i="14"/>
  <c r="X169" i="14"/>
  <c r="AI169" i="14"/>
  <c r="AO169" i="14"/>
  <c r="H175" i="14"/>
  <c r="X175" i="14"/>
  <c r="AO175" i="14"/>
  <c r="K179" i="14"/>
  <c r="U179" i="14"/>
  <c r="AA179" i="14"/>
  <c r="AL179" i="14"/>
  <c r="U181" i="14"/>
  <c r="AL181" i="14"/>
  <c r="K199" i="14"/>
  <c r="U199" i="14"/>
  <c r="U201" i="14"/>
  <c r="AL201" i="14"/>
  <c r="H205" i="14"/>
  <c r="N205" i="14"/>
  <c r="X205" i="14"/>
  <c r="AI205" i="14"/>
  <c r="AO205" i="14"/>
  <c r="H213" i="14"/>
  <c r="H209" i="14"/>
  <c r="H212" i="14"/>
  <c r="N211" i="14"/>
  <c r="N209" i="14"/>
  <c r="N210" i="14"/>
  <c r="X213" i="14"/>
  <c r="X209" i="14"/>
  <c r="X212" i="14"/>
  <c r="AI211" i="14"/>
  <c r="AI209" i="14"/>
  <c r="AI210" i="14"/>
  <c r="AO213" i="14"/>
  <c r="AO209" i="14"/>
  <c r="AO212" i="14"/>
  <c r="X210" i="14"/>
  <c r="N212" i="14"/>
  <c r="H219" i="14"/>
  <c r="H215" i="14"/>
  <c r="H222" i="14"/>
  <c r="H218" i="14"/>
  <c r="N214" i="14"/>
  <c r="AO219" i="14"/>
  <c r="AO215" i="14"/>
  <c r="AO222" i="14"/>
  <c r="AO218" i="14"/>
  <c r="N218" i="14"/>
  <c r="H220" i="14"/>
  <c r="AO220" i="14"/>
  <c r="K228" i="14"/>
  <c r="K227" i="14"/>
  <c r="K223" i="14"/>
  <c r="U228" i="14"/>
  <c r="U232" i="14"/>
  <c r="U231" i="14"/>
  <c r="U229" i="14"/>
  <c r="U230" i="14"/>
  <c r="AA231" i="14"/>
  <c r="U233" i="14"/>
  <c r="X247" i="14"/>
  <c r="X243" i="14"/>
  <c r="X250" i="14"/>
  <c r="X246" i="14"/>
  <c r="AI246" i="14"/>
  <c r="X248" i="14"/>
  <c r="AA251" i="14"/>
  <c r="H254" i="14"/>
  <c r="AI257" i="14"/>
  <c r="AI255" i="14"/>
  <c r="AI256" i="14"/>
  <c r="AO254" i="14"/>
  <c r="H260" i="14"/>
  <c r="AI263" i="14"/>
  <c r="AI261" i="14"/>
  <c r="AI262" i="14"/>
  <c r="AO260" i="14"/>
  <c r="K270" i="14"/>
  <c r="K266" i="14"/>
  <c r="K265" i="14"/>
  <c r="K269" i="14"/>
  <c r="U269" i="14"/>
  <c r="K271" i="14"/>
  <c r="N276" i="14"/>
  <c r="N275" i="14"/>
  <c r="N278" i="14"/>
  <c r="N273" i="14"/>
  <c r="N274" i="14"/>
  <c r="H284" i="14"/>
  <c r="H280" i="14"/>
  <c r="H283" i="14"/>
  <c r="H282" i="14"/>
  <c r="H279" i="14"/>
  <c r="AO284" i="14"/>
  <c r="AO280" i="14"/>
  <c r="AO283" i="14"/>
  <c r="AO282" i="14"/>
  <c r="AO279" i="14"/>
  <c r="X286" i="14"/>
  <c r="X288" i="14"/>
  <c r="X285" i="14"/>
  <c r="K291" i="14"/>
  <c r="K290" i="14"/>
  <c r="K289" i="14"/>
  <c r="U305" i="14"/>
  <c r="U302" i="14"/>
  <c r="U304" i="14"/>
  <c r="U303" i="14"/>
  <c r="U301" i="14"/>
  <c r="AL314" i="14"/>
  <c r="AL315" i="14"/>
  <c r="AL313" i="14"/>
  <c r="AL322" i="14"/>
  <c r="AL324" i="14"/>
  <c r="AL323" i="14"/>
  <c r="AL321" i="14"/>
  <c r="AI327" i="14"/>
  <c r="AI330" i="14"/>
  <c r="AI326" i="14"/>
  <c r="AI329" i="14"/>
  <c r="AI328" i="14"/>
  <c r="AI325" i="14"/>
  <c r="H331" i="14"/>
  <c r="H333" i="14"/>
  <c r="H332" i="14"/>
  <c r="AO331" i="14"/>
  <c r="AO333" i="14"/>
  <c r="AO332" i="14"/>
  <c r="K211" i="14"/>
  <c r="AA211" i="14"/>
  <c r="U213" i="14"/>
  <c r="AL213" i="14"/>
  <c r="K217" i="14"/>
  <c r="AA217" i="14"/>
  <c r="U219" i="14"/>
  <c r="AL219" i="14"/>
  <c r="K221" i="14"/>
  <c r="AA221" i="14"/>
  <c r="H224" i="14"/>
  <c r="N224" i="14"/>
  <c r="X224" i="14"/>
  <c r="AI224" i="14"/>
  <c r="AO224" i="14"/>
  <c r="N226" i="14"/>
  <c r="AI226" i="14"/>
  <c r="H228" i="14"/>
  <c r="X228" i="14"/>
  <c r="AO228" i="14"/>
  <c r="H230" i="14"/>
  <c r="N230" i="14"/>
  <c r="X230" i="14"/>
  <c r="AI230" i="14"/>
  <c r="AO230" i="14"/>
  <c r="N232" i="14"/>
  <c r="AI232" i="14"/>
  <c r="H236" i="14"/>
  <c r="X236" i="14"/>
  <c r="AO236" i="14"/>
  <c r="N238" i="14"/>
  <c r="AI238" i="14"/>
  <c r="H240" i="14"/>
  <c r="X240" i="14"/>
  <c r="AO240" i="14"/>
  <c r="K245" i="14"/>
  <c r="AA245" i="14"/>
  <c r="U247" i="14"/>
  <c r="AL247" i="14"/>
  <c r="K249" i="14"/>
  <c r="AA249" i="14"/>
  <c r="H252" i="14"/>
  <c r="X252" i="14"/>
  <c r="AO252" i="14"/>
  <c r="K257" i="14"/>
  <c r="AA257" i="14"/>
  <c r="U259" i="14"/>
  <c r="AL259" i="14"/>
  <c r="K263" i="14"/>
  <c r="AA263" i="14"/>
  <c r="H266" i="14"/>
  <c r="X266" i="14"/>
  <c r="AO266" i="14"/>
  <c r="N268" i="14"/>
  <c r="AI268" i="14"/>
  <c r="H270" i="14"/>
  <c r="X270" i="14"/>
  <c r="AO270" i="14"/>
  <c r="N272" i="14"/>
  <c r="AI272" i="14"/>
  <c r="K274" i="14"/>
  <c r="U274" i="14"/>
  <c r="AA274" i="14"/>
  <c r="AL274" i="14"/>
  <c r="K275" i="14"/>
  <c r="AA275" i="14"/>
  <c r="U277" i="14"/>
  <c r="AL277" i="14"/>
  <c r="K280" i="14"/>
  <c r="U280" i="14"/>
  <c r="AA280" i="14"/>
  <c r="AL280" i="14"/>
  <c r="K281" i="14"/>
  <c r="AA281" i="14"/>
  <c r="U283" i="14"/>
  <c r="AL283" i="14"/>
  <c r="K286" i="14"/>
  <c r="AA286" i="14"/>
  <c r="K287" i="14"/>
  <c r="AA287" i="14"/>
  <c r="H290" i="14"/>
  <c r="X290" i="14"/>
  <c r="AO290" i="14"/>
  <c r="N294" i="14"/>
  <c r="AI294" i="14"/>
  <c r="K295" i="14"/>
  <c r="AA295" i="14"/>
  <c r="H296" i="14"/>
  <c r="X296" i="14"/>
  <c r="AO296" i="14"/>
  <c r="U297" i="14"/>
  <c r="AL297" i="14"/>
  <c r="N298" i="14"/>
  <c r="AI298" i="14"/>
  <c r="K299" i="14"/>
  <c r="AA299" i="14"/>
  <c r="H300" i="14"/>
  <c r="X300" i="14"/>
  <c r="AO300" i="14"/>
  <c r="H302" i="14"/>
  <c r="N302" i="14"/>
  <c r="X302" i="14"/>
  <c r="AI302" i="14"/>
  <c r="AO302" i="14"/>
  <c r="N304" i="14"/>
  <c r="AI304" i="14"/>
  <c r="H308" i="14"/>
  <c r="X308" i="14"/>
  <c r="AO308" i="14"/>
  <c r="U309" i="14"/>
  <c r="AL309" i="14"/>
  <c r="N310" i="14"/>
  <c r="AI310" i="14"/>
  <c r="K311" i="14"/>
  <c r="AA311" i="14"/>
  <c r="H312" i="14"/>
  <c r="X312" i="14"/>
  <c r="AO312" i="14"/>
  <c r="H314" i="14"/>
  <c r="X314" i="14"/>
  <c r="AO314" i="14"/>
  <c r="N318" i="14"/>
  <c r="AI318" i="14"/>
  <c r="K319" i="14"/>
  <c r="AA319" i="14"/>
  <c r="H320" i="14"/>
  <c r="X320" i="14"/>
  <c r="AO320" i="14"/>
  <c r="H322" i="14"/>
  <c r="N322" i="14"/>
  <c r="X322" i="14"/>
  <c r="AI322" i="14"/>
  <c r="AO322" i="14"/>
  <c r="K327" i="14"/>
  <c r="AI333" i="14"/>
  <c r="AI331" i="14"/>
  <c r="K336" i="14"/>
  <c r="K335" i="14"/>
  <c r="K339" i="14"/>
  <c r="U338" i="14"/>
  <c r="U335" i="14"/>
  <c r="U337" i="14"/>
  <c r="AA336" i="14"/>
  <c r="AA335" i="14"/>
  <c r="AA339" i="14"/>
  <c r="AL338" i="14"/>
  <c r="AL335" i="14"/>
  <c r="AL337" i="14"/>
  <c r="AA337" i="14"/>
  <c r="U339" i="14"/>
  <c r="U341" i="14"/>
  <c r="AA342" i="14"/>
  <c r="AA341" i="14"/>
  <c r="AL341" i="14"/>
  <c r="K352" i="14"/>
  <c r="K348" i="14"/>
  <c r="K351" i="14"/>
  <c r="K347" i="14"/>
  <c r="K343" i="14"/>
  <c r="AA346" i="14"/>
  <c r="K350" i="14"/>
  <c r="K214" i="14"/>
  <c r="U214" i="14"/>
  <c r="AA214" i="14"/>
  <c r="AL214" i="14"/>
  <c r="U216" i="14"/>
  <c r="AL216" i="14"/>
  <c r="K218" i="14"/>
  <c r="AA218" i="14"/>
  <c r="H237" i="14"/>
  <c r="X237" i="14"/>
  <c r="AO237" i="14"/>
  <c r="K242" i="14"/>
  <c r="U242" i="14"/>
  <c r="AA242" i="14"/>
  <c r="AL242" i="14"/>
  <c r="U244" i="14"/>
  <c r="AL244" i="14"/>
  <c r="K246" i="14"/>
  <c r="AA246" i="14"/>
  <c r="K254" i="14"/>
  <c r="U254" i="14"/>
  <c r="AA254" i="14"/>
  <c r="AL254" i="14"/>
  <c r="U260" i="14"/>
  <c r="AL260" i="14"/>
  <c r="H264" i="14"/>
  <c r="N264" i="14"/>
  <c r="X264" i="14"/>
  <c r="AI264" i="14"/>
  <c r="AO264" i="14"/>
  <c r="H267" i="14"/>
  <c r="X267" i="14"/>
  <c r="AO267" i="14"/>
  <c r="H293" i="14"/>
  <c r="N293" i="14"/>
  <c r="X293" i="14"/>
  <c r="AI293" i="14"/>
  <c r="AO293" i="14"/>
  <c r="U294" i="14"/>
  <c r="AL294" i="14"/>
  <c r="N295" i="14"/>
  <c r="AI295" i="14"/>
  <c r="K296" i="14"/>
  <c r="AA296" i="14"/>
  <c r="H297" i="14"/>
  <c r="X297" i="14"/>
  <c r="AO297" i="14"/>
  <c r="N299" i="14"/>
  <c r="AI299" i="14"/>
  <c r="H306" i="14"/>
  <c r="N306" i="14"/>
  <c r="X306" i="14"/>
  <c r="AI306" i="14"/>
  <c r="AO306" i="14"/>
  <c r="K307" i="14"/>
  <c r="U307" i="14"/>
  <c r="AA307" i="14"/>
  <c r="AL307" i="14"/>
  <c r="K308" i="14"/>
  <c r="AA308" i="14"/>
  <c r="U310" i="14"/>
  <c r="AL310" i="14"/>
  <c r="K312" i="14"/>
  <c r="AA312" i="14"/>
  <c r="H317" i="14"/>
  <c r="N317" i="14"/>
  <c r="X317" i="14"/>
  <c r="AI317" i="14"/>
  <c r="AO317" i="14"/>
  <c r="N319" i="14"/>
  <c r="AI319" i="14"/>
  <c r="U330" i="14"/>
  <c r="U329" i="14"/>
  <c r="AA328" i="14"/>
  <c r="AA327" i="14"/>
  <c r="AL330" i="14"/>
  <c r="AL329" i="14"/>
  <c r="AL328" i="14"/>
  <c r="AA330" i="14"/>
  <c r="X331" i="14"/>
  <c r="K334" i="14"/>
  <c r="U334" i="14"/>
  <c r="AA334" i="14"/>
  <c r="AL334" i="14"/>
  <c r="AL336" i="14"/>
  <c r="AA338" i="14"/>
  <c r="K342" i="14"/>
  <c r="K341" i="14"/>
  <c r="U340" i="14"/>
  <c r="AA340" i="14"/>
  <c r="AL340" i="14"/>
  <c r="AL342" i="14"/>
  <c r="AL352" i="14"/>
  <c r="AL350" i="14"/>
  <c r="AL346" i="14"/>
  <c r="AL349" i="14"/>
  <c r="AL345" i="14"/>
  <c r="AL343" i="14"/>
  <c r="K344" i="14"/>
  <c r="AA344" i="14"/>
  <c r="K345" i="14"/>
  <c r="AL347" i="14"/>
  <c r="H294" i="14"/>
  <c r="X294" i="14"/>
  <c r="AO294" i="14"/>
  <c r="N296" i="14"/>
  <c r="AI296" i="14"/>
  <c r="N333" i="14"/>
  <c r="N331" i="14"/>
  <c r="N332" i="14"/>
  <c r="AA352" i="14"/>
  <c r="AA348" i="14"/>
  <c r="AA351" i="14"/>
  <c r="AA347" i="14"/>
  <c r="AA343" i="14"/>
  <c r="AA350" i="14"/>
  <c r="K332" i="14"/>
  <c r="AA332" i="14"/>
  <c r="H336" i="14"/>
  <c r="X336" i="14"/>
  <c r="AO336" i="14"/>
  <c r="N338" i="14"/>
  <c r="AI338" i="14"/>
  <c r="H342" i="14"/>
  <c r="H344" i="14"/>
  <c r="N344" i="14"/>
  <c r="X344" i="14"/>
  <c r="AI344" i="14"/>
  <c r="AO344" i="14"/>
  <c r="N346" i="14"/>
  <c r="AI346" i="14"/>
  <c r="H348" i="14"/>
  <c r="X348" i="14"/>
  <c r="AO348" i="14"/>
  <c r="N350" i="14"/>
  <c r="AI350" i="14"/>
  <c r="H352" i="14"/>
  <c r="X352" i="14"/>
  <c r="AO352" i="14"/>
  <c r="K353" i="14"/>
  <c r="U353" i="14"/>
  <c r="AA353" i="14"/>
  <c r="AL353" i="14"/>
  <c r="H354" i="14"/>
  <c r="N354" i="14"/>
  <c r="X354" i="14"/>
  <c r="AI354" i="14"/>
  <c r="AO354" i="14"/>
  <c r="U355" i="14"/>
  <c r="AL355" i="14"/>
  <c r="N356" i="14"/>
  <c r="AI356" i="14"/>
  <c r="K357" i="14"/>
  <c r="AA357" i="14"/>
  <c r="H360" i="14"/>
  <c r="X360" i="14"/>
  <c r="AO360" i="14"/>
  <c r="U361" i="14"/>
  <c r="AL361" i="14"/>
  <c r="N364" i="14"/>
  <c r="AI364" i="14"/>
  <c r="K365" i="14"/>
  <c r="AA365" i="14"/>
  <c r="H366" i="14"/>
  <c r="X366" i="14"/>
  <c r="AO366" i="14"/>
  <c r="K367" i="14"/>
  <c r="U367" i="14"/>
  <c r="AA367" i="14"/>
  <c r="AL367" i="14"/>
  <c r="H368" i="14"/>
  <c r="X368" i="14"/>
  <c r="AO368" i="14"/>
  <c r="U369" i="14"/>
  <c r="AL369" i="14"/>
  <c r="N372" i="14"/>
  <c r="AI372" i="14"/>
  <c r="K373" i="14"/>
  <c r="AA373" i="14"/>
  <c r="H376" i="14"/>
  <c r="X376" i="14"/>
  <c r="AO376" i="14"/>
  <c r="U377" i="14"/>
  <c r="AL377" i="14"/>
  <c r="H379" i="14"/>
  <c r="N379" i="14"/>
  <c r="X379" i="14"/>
  <c r="AI379" i="14"/>
  <c r="AO379" i="14"/>
  <c r="K380" i="14"/>
  <c r="AA380" i="14"/>
  <c r="K381" i="14"/>
  <c r="AA381" i="14"/>
  <c r="H382" i="14"/>
  <c r="X382" i="14"/>
  <c r="AO382" i="14"/>
  <c r="K383" i="14"/>
  <c r="U383" i="14"/>
  <c r="AA383" i="14"/>
  <c r="AL383" i="14"/>
  <c r="H384" i="14"/>
  <c r="N384" i="14"/>
  <c r="X384" i="14"/>
  <c r="AI384" i="14"/>
  <c r="AO384" i="14"/>
  <c r="U385" i="14"/>
  <c r="AL385" i="14"/>
  <c r="N386" i="14"/>
  <c r="AI386" i="14"/>
  <c r="K387" i="14"/>
  <c r="AA387" i="14"/>
  <c r="H390" i="14"/>
  <c r="H393" i="14"/>
  <c r="H389" i="14"/>
  <c r="N392" i="14"/>
  <c r="N391" i="14"/>
  <c r="N389" i="14"/>
  <c r="X390" i="14"/>
  <c r="X393" i="14"/>
  <c r="X389" i="14"/>
  <c r="AI392" i="14"/>
  <c r="AI391" i="14"/>
  <c r="AI389" i="14"/>
  <c r="N390" i="14"/>
  <c r="H392" i="14"/>
  <c r="AL393" i="14"/>
  <c r="AL397" i="14"/>
  <c r="AL396" i="14"/>
  <c r="AL394" i="14"/>
  <c r="K395" i="14"/>
  <c r="K396" i="14"/>
  <c r="AL398" i="14"/>
  <c r="K399" i="14"/>
  <c r="AL403" i="14"/>
  <c r="AL400" i="14"/>
  <c r="AL402" i="14"/>
  <c r="AL401" i="14"/>
  <c r="X408" i="14"/>
  <c r="X407" i="14"/>
  <c r="X404" i="14"/>
  <c r="AI408" i="14"/>
  <c r="N412" i="14"/>
  <c r="N410" i="14"/>
  <c r="N411" i="14"/>
  <c r="X409" i="14"/>
  <c r="AL417" i="14"/>
  <c r="AL416" i="14"/>
  <c r="AL414" i="14"/>
  <c r="K415" i="14"/>
  <c r="K416" i="14"/>
  <c r="AL418" i="14"/>
  <c r="K419" i="14"/>
  <c r="AL427" i="14"/>
  <c r="AL423" i="14"/>
  <c r="AL420" i="14"/>
  <c r="AL426" i="14"/>
  <c r="AL422" i="14"/>
  <c r="AL421" i="14"/>
  <c r="U425" i="14"/>
  <c r="K427" i="14"/>
  <c r="AL429" i="14"/>
  <c r="AL437" i="14"/>
  <c r="AL433" i="14"/>
  <c r="AL436" i="14"/>
  <c r="AL432" i="14"/>
  <c r="AL430" i="14"/>
  <c r="K431" i="14"/>
  <c r="AA431" i="14"/>
  <c r="K432" i="14"/>
  <c r="AL434" i="14"/>
  <c r="U438" i="14"/>
  <c r="AA447" i="14"/>
  <c r="AA443" i="14"/>
  <c r="AA446" i="14"/>
  <c r="AA442" i="14"/>
  <c r="AA445" i="14"/>
  <c r="AA448" i="14"/>
  <c r="AA444" i="14"/>
  <c r="AA440" i="14"/>
  <c r="H345" i="14"/>
  <c r="X345" i="14"/>
  <c r="AO345" i="14"/>
  <c r="N347" i="14"/>
  <c r="AI347" i="14"/>
  <c r="U356" i="14"/>
  <c r="AL356" i="14"/>
  <c r="K359" i="14"/>
  <c r="U359" i="14"/>
  <c r="AA359" i="14"/>
  <c r="AL359" i="14"/>
  <c r="K360" i="14"/>
  <c r="AA360" i="14"/>
  <c r="H363" i="14"/>
  <c r="N363" i="14"/>
  <c r="X363" i="14"/>
  <c r="AI363" i="14"/>
  <c r="AO363" i="14"/>
  <c r="N365" i="14"/>
  <c r="AI365" i="14"/>
  <c r="U370" i="14"/>
  <c r="AL370" i="14"/>
  <c r="H371" i="14"/>
  <c r="N371" i="14"/>
  <c r="X371" i="14"/>
  <c r="AI371" i="14"/>
  <c r="AO371" i="14"/>
  <c r="N373" i="14"/>
  <c r="AI373" i="14"/>
  <c r="H374" i="14"/>
  <c r="K375" i="14"/>
  <c r="U375" i="14"/>
  <c r="AA375" i="14"/>
  <c r="AL375" i="14"/>
  <c r="K376" i="14"/>
  <c r="AA376" i="14"/>
  <c r="U378" i="14"/>
  <c r="AL378" i="14"/>
  <c r="N381" i="14"/>
  <c r="AI381" i="14"/>
  <c r="U386" i="14"/>
  <c r="AL386" i="14"/>
  <c r="H388" i="14"/>
  <c r="N388" i="14"/>
  <c r="X388" i="14"/>
  <c r="U389" i="14"/>
  <c r="X391" i="14"/>
  <c r="N393" i="14"/>
  <c r="AA398" i="14"/>
  <c r="AA394" i="14"/>
  <c r="AA401" i="14"/>
  <c r="AA400" i="14"/>
  <c r="K402" i="14"/>
  <c r="N406" i="14"/>
  <c r="N404" i="14"/>
  <c r="N405" i="14"/>
  <c r="N407" i="14"/>
  <c r="H410" i="14"/>
  <c r="H413" i="14"/>
  <c r="AO410" i="14"/>
  <c r="AO413" i="14"/>
  <c r="X411" i="14"/>
  <c r="N413" i="14"/>
  <c r="AA418" i="14"/>
  <c r="AA414" i="14"/>
  <c r="AA429" i="14"/>
  <c r="AA425" i="14"/>
  <c r="AA421" i="14"/>
  <c r="AA420" i="14"/>
  <c r="AA428" i="14"/>
  <c r="AA424" i="14"/>
  <c r="K422" i="14"/>
  <c r="AL424" i="14"/>
  <c r="AA426" i="14"/>
  <c r="AA439" i="14"/>
  <c r="AA435" i="14"/>
  <c r="AA438" i="14"/>
  <c r="AA434" i="14"/>
  <c r="AA430" i="14"/>
  <c r="K433" i="14"/>
  <c r="AL435" i="14"/>
  <c r="AA437" i="14"/>
  <c r="U445" i="14"/>
  <c r="U448" i="14"/>
  <c r="U444" i="14"/>
  <c r="U447" i="14"/>
  <c r="U443" i="14"/>
  <c r="U446" i="14"/>
  <c r="U442" i="14"/>
  <c r="U440" i="14"/>
  <c r="U441" i="14"/>
  <c r="K354" i="14"/>
  <c r="U354" i="14"/>
  <c r="AA354" i="14"/>
  <c r="AL354" i="14"/>
  <c r="K355" i="14"/>
  <c r="AA355" i="14"/>
  <c r="H364" i="14"/>
  <c r="X364" i="14"/>
  <c r="AO364" i="14"/>
  <c r="N366" i="14"/>
  <c r="AI366" i="14"/>
  <c r="K368" i="14"/>
  <c r="AA368" i="14"/>
  <c r="H372" i="14"/>
  <c r="X372" i="14"/>
  <c r="AO372" i="14"/>
  <c r="K377" i="14"/>
  <c r="AA377" i="14"/>
  <c r="H380" i="14"/>
  <c r="N380" i="14"/>
  <c r="X380" i="14"/>
  <c r="AI380" i="14"/>
  <c r="AO380" i="14"/>
  <c r="K384" i="14"/>
  <c r="U384" i="14"/>
  <c r="AA384" i="14"/>
  <c r="AL384" i="14"/>
  <c r="K385" i="14"/>
  <c r="AA385" i="14"/>
  <c r="K393" i="14"/>
  <c r="K392" i="14"/>
  <c r="U391" i="14"/>
  <c r="U390" i="14"/>
  <c r="AA393" i="14"/>
  <c r="AA392" i="14"/>
  <c r="AL391" i="14"/>
  <c r="AL390" i="14"/>
  <c r="AA391" i="14"/>
  <c r="U393" i="14"/>
  <c r="U397" i="14"/>
  <c r="U396" i="14"/>
  <c r="U394" i="14"/>
  <c r="U395" i="14"/>
  <c r="U398" i="14"/>
  <c r="U403" i="14"/>
  <c r="U400" i="14"/>
  <c r="U402" i="14"/>
  <c r="U401" i="14"/>
  <c r="H408" i="14"/>
  <c r="H407" i="14"/>
  <c r="H404" i="14"/>
  <c r="AO408" i="14"/>
  <c r="AO407" i="14"/>
  <c r="AO404" i="14"/>
  <c r="AI412" i="14"/>
  <c r="AI410" i="14"/>
  <c r="AI411" i="14"/>
  <c r="U417" i="14"/>
  <c r="U416" i="14"/>
  <c r="U414" i="14"/>
  <c r="U415" i="14"/>
  <c r="U418" i="14"/>
  <c r="U427" i="14"/>
  <c r="U423" i="14"/>
  <c r="U420" i="14"/>
  <c r="U426" i="14"/>
  <c r="U422" i="14"/>
  <c r="U421" i="14"/>
  <c r="U429" i="14"/>
  <c r="U437" i="14"/>
  <c r="U433" i="14"/>
  <c r="U436" i="14"/>
  <c r="U432" i="14"/>
  <c r="U430" i="14"/>
  <c r="U431" i="14"/>
  <c r="U434" i="14"/>
  <c r="K447" i="14"/>
  <c r="K443" i="14"/>
  <c r="K446" i="14"/>
  <c r="K442" i="14"/>
  <c r="K445" i="14"/>
  <c r="K448" i="14"/>
  <c r="K444" i="14"/>
  <c r="K440" i="14"/>
  <c r="H362" i="14"/>
  <c r="X362" i="14"/>
  <c r="AO362" i="14"/>
  <c r="H370" i="14"/>
  <c r="X370" i="14"/>
  <c r="AO370" i="14"/>
  <c r="K374" i="14"/>
  <c r="U374" i="14"/>
  <c r="AA374" i="14"/>
  <c r="AL374" i="14"/>
  <c r="K388" i="14"/>
  <c r="U388" i="14"/>
  <c r="AA388" i="14"/>
  <c r="AL388" i="14"/>
  <c r="K389" i="14"/>
  <c r="AA389" i="14"/>
  <c r="K390" i="14"/>
  <c r="AL392" i="14"/>
  <c r="K398" i="14"/>
  <c r="K394" i="14"/>
  <c r="K401" i="14"/>
  <c r="K400" i="14"/>
  <c r="U399" i="14"/>
  <c r="AI406" i="14"/>
  <c r="AI404" i="14"/>
  <c r="H405" i="14"/>
  <c r="AO405" i="14"/>
  <c r="AI407" i="14"/>
  <c r="X410" i="14"/>
  <c r="X413" i="14"/>
  <c r="AI413" i="14"/>
  <c r="K418" i="14"/>
  <c r="K414" i="14"/>
  <c r="K429" i="14"/>
  <c r="K425" i="14"/>
  <c r="K421" i="14"/>
  <c r="K420" i="14"/>
  <c r="K428" i="14"/>
  <c r="K424" i="14"/>
  <c r="U424" i="14"/>
  <c r="K426" i="14"/>
  <c r="K439" i="14"/>
  <c r="K435" i="14"/>
  <c r="K438" i="14"/>
  <c r="K434" i="14"/>
  <c r="K430" i="14"/>
  <c r="U435" i="14"/>
  <c r="K437" i="14"/>
  <c r="K441" i="14"/>
  <c r="AO389" i="14"/>
  <c r="AO393" i="14"/>
  <c r="H395" i="14"/>
  <c r="N395" i="14"/>
  <c r="X395" i="14"/>
  <c r="AI395" i="14"/>
  <c r="AO395" i="14"/>
  <c r="N397" i="14"/>
  <c r="AI397" i="14"/>
  <c r="H401" i="14"/>
  <c r="X401" i="14"/>
  <c r="AO401" i="14"/>
  <c r="N403" i="14"/>
  <c r="AI403" i="14"/>
  <c r="K405" i="14"/>
  <c r="U405" i="14"/>
  <c r="AA405" i="14"/>
  <c r="AL405" i="14"/>
  <c r="K406" i="14"/>
  <c r="AA406" i="14"/>
  <c r="K412" i="14"/>
  <c r="AA412" i="14"/>
  <c r="H415" i="14"/>
  <c r="N415" i="14"/>
  <c r="X415" i="14"/>
  <c r="AI415" i="14"/>
  <c r="AO415" i="14"/>
  <c r="N417" i="14"/>
  <c r="AI417" i="14"/>
  <c r="H421" i="14"/>
  <c r="X421" i="14"/>
  <c r="AO421" i="14"/>
  <c r="N423" i="14"/>
  <c r="AI423" i="14"/>
  <c r="H425" i="14"/>
  <c r="X425" i="14"/>
  <c r="AO425" i="14"/>
  <c r="N427" i="14"/>
  <c r="AI427" i="14"/>
  <c r="H429" i="14"/>
  <c r="X429" i="14"/>
  <c r="AO429" i="14"/>
  <c r="H431" i="14"/>
  <c r="N431" i="14"/>
  <c r="X431" i="14"/>
  <c r="AI431" i="14"/>
  <c r="AO431" i="14"/>
  <c r="N433" i="14"/>
  <c r="AI433" i="14"/>
  <c r="H435" i="14"/>
  <c r="X435" i="14"/>
  <c r="AO435" i="14"/>
  <c r="N437" i="14"/>
  <c r="AI437" i="14"/>
  <c r="H439" i="14"/>
  <c r="X439" i="14"/>
  <c r="AO439" i="14"/>
  <c r="AL440" i="14"/>
  <c r="H441" i="14"/>
  <c r="N441" i="14"/>
  <c r="X441" i="14"/>
  <c r="AI441" i="14"/>
  <c r="AO441" i="14"/>
  <c r="AL442" i="14"/>
  <c r="N443" i="14"/>
  <c r="AI443" i="14"/>
  <c r="H445" i="14"/>
  <c r="X445" i="14"/>
  <c r="AO445" i="14"/>
  <c r="AL446" i="14"/>
  <c r="N447" i="14"/>
  <c r="AI447" i="14"/>
  <c r="H451" i="14"/>
  <c r="X451" i="14"/>
  <c r="AO451" i="14"/>
  <c r="U452" i="14"/>
  <c r="AL452" i="14"/>
  <c r="AA453" i="14"/>
  <c r="X454" i="14"/>
  <c r="H399" i="14"/>
  <c r="X399" i="14"/>
  <c r="AO399" i="14"/>
  <c r="K409" i="14"/>
  <c r="U409" i="14"/>
  <c r="AA409" i="14"/>
  <c r="AL409" i="14"/>
  <c r="H419" i="14"/>
  <c r="N419" i="14"/>
  <c r="X419" i="14"/>
  <c r="AI419" i="14"/>
  <c r="AO419" i="14"/>
  <c r="H422" i="14"/>
  <c r="X422" i="14"/>
  <c r="AO422" i="14"/>
  <c r="N424" i="14"/>
  <c r="AI424" i="14"/>
  <c r="H432" i="14"/>
  <c r="X432" i="14"/>
  <c r="AO432" i="14"/>
  <c r="N434" i="14"/>
  <c r="AI434" i="14"/>
  <c r="H442" i="14"/>
  <c r="X442" i="14"/>
  <c r="AO442" i="14"/>
  <c r="AL443" i="14"/>
  <c r="N444" i="14"/>
  <c r="AI444" i="14"/>
  <c r="AL447" i="14"/>
  <c r="H449" i="14"/>
  <c r="N449" i="14"/>
  <c r="X449" i="14"/>
  <c r="AI449" i="14"/>
  <c r="AO449" i="14"/>
  <c r="K450" i="14"/>
  <c r="U450" i="14"/>
  <c r="AA450" i="14"/>
  <c r="AL450" i="14"/>
  <c r="K451" i="14"/>
  <c r="AA451" i="14"/>
  <c r="H452" i="14"/>
  <c r="X452" i="14"/>
  <c r="AO452" i="14"/>
  <c r="AL453" i="14"/>
  <c r="AI454" i="14"/>
  <c r="AL444" i="14"/>
  <c r="AL448" i="14"/>
  <c r="K452" i="14"/>
  <c r="AA452" i="14"/>
  <c r="K453" i="14"/>
  <c r="K449" i="14"/>
  <c r="U449" i="14"/>
  <c r="AA449" i="14"/>
  <c r="AL449" i="14"/>
  <c r="U451" i="14"/>
  <c r="AL451" i="14"/>
  <c r="U453" i="14"/>
  <c r="H464" i="14"/>
  <c r="X464" i="14"/>
  <c r="AO464" i="14"/>
  <c r="U465" i="14"/>
  <c r="AL465" i="14"/>
  <c r="N466" i="14"/>
  <c r="AI466" i="14"/>
  <c r="K467" i="14"/>
  <c r="AA467" i="14"/>
  <c r="H468" i="14"/>
  <c r="X468" i="14"/>
  <c r="AO468" i="14"/>
  <c r="H476" i="14"/>
  <c r="X476" i="14"/>
  <c r="AO476" i="14"/>
  <c r="U477" i="14"/>
  <c r="AL477" i="14"/>
  <c r="N478" i="14"/>
  <c r="AI478" i="14"/>
  <c r="K479" i="14"/>
  <c r="AA479" i="14"/>
  <c r="H480" i="14"/>
  <c r="X480" i="14"/>
  <c r="AO480" i="14"/>
  <c r="AA491" i="14"/>
  <c r="AA493" i="14"/>
  <c r="AA492" i="14"/>
  <c r="AA488" i="14"/>
  <c r="AA487" i="14"/>
  <c r="K489" i="14"/>
  <c r="N457" i="14"/>
  <c r="AI457" i="14"/>
  <c r="K458" i="14"/>
  <c r="AA458" i="14"/>
  <c r="H459" i="14"/>
  <c r="X459" i="14"/>
  <c r="AO459" i="14"/>
  <c r="U460" i="14"/>
  <c r="AL460" i="14"/>
  <c r="N461" i="14"/>
  <c r="AI461" i="14"/>
  <c r="H462" i="14"/>
  <c r="N462" i="14"/>
  <c r="X462" i="14"/>
  <c r="AI462" i="14"/>
  <c r="AO462" i="14"/>
  <c r="K463" i="14"/>
  <c r="U463" i="14"/>
  <c r="AA463" i="14"/>
  <c r="AL463" i="14"/>
  <c r="K464" i="14"/>
  <c r="AA464" i="14"/>
  <c r="H465" i="14"/>
  <c r="X465" i="14"/>
  <c r="AO465" i="14"/>
  <c r="U466" i="14"/>
  <c r="AL466" i="14"/>
  <c r="N467" i="14"/>
  <c r="AI467" i="14"/>
  <c r="K468" i="14"/>
  <c r="AA468" i="14"/>
  <c r="H471" i="14"/>
  <c r="X471" i="14"/>
  <c r="AO471" i="14"/>
  <c r="N473" i="14"/>
  <c r="AI473" i="14"/>
  <c r="H474" i="14"/>
  <c r="N474" i="14"/>
  <c r="X474" i="14"/>
  <c r="AI474" i="14"/>
  <c r="AO474" i="14"/>
  <c r="K475" i="14"/>
  <c r="U475" i="14"/>
  <c r="AA475" i="14"/>
  <c r="AL475" i="14"/>
  <c r="K476" i="14"/>
  <c r="AA476" i="14"/>
  <c r="H477" i="14"/>
  <c r="X477" i="14"/>
  <c r="AO477" i="14"/>
  <c r="U478" i="14"/>
  <c r="AL478" i="14"/>
  <c r="N479" i="14"/>
  <c r="AI479" i="14"/>
  <c r="K480" i="14"/>
  <c r="AA480" i="14"/>
  <c r="N484" i="14"/>
  <c r="N485" i="14"/>
  <c r="AI484" i="14"/>
  <c r="AI482" i="14"/>
  <c r="AI485" i="14"/>
  <c r="AO482" i="14"/>
  <c r="AO483" i="14"/>
  <c r="AA483" i="14"/>
  <c r="X484" i="14"/>
  <c r="U493" i="14"/>
  <c r="U489" i="14"/>
  <c r="U491" i="14"/>
  <c r="U490" i="14"/>
  <c r="U487" i="14"/>
  <c r="AA486" i="14"/>
  <c r="U488" i="14"/>
  <c r="U492" i="14"/>
  <c r="N464" i="14"/>
  <c r="AI464" i="14"/>
  <c r="K465" i="14"/>
  <c r="AA465" i="14"/>
  <c r="H466" i="14"/>
  <c r="X466" i="14"/>
  <c r="AO466" i="14"/>
  <c r="U467" i="14"/>
  <c r="AL467" i="14"/>
  <c r="N468" i="14"/>
  <c r="AI468" i="14"/>
  <c r="N476" i="14"/>
  <c r="AI476" i="14"/>
  <c r="K477" i="14"/>
  <c r="AA477" i="14"/>
  <c r="H478" i="14"/>
  <c r="X478" i="14"/>
  <c r="AO478" i="14"/>
  <c r="U479" i="14"/>
  <c r="AL479" i="14"/>
  <c r="N480" i="14"/>
  <c r="AI480" i="14"/>
  <c r="K491" i="14"/>
  <c r="K493" i="14"/>
  <c r="K492" i="14"/>
  <c r="K488" i="14"/>
  <c r="K487" i="14"/>
  <c r="AA489" i="14"/>
  <c r="H457" i="14"/>
  <c r="X457" i="14"/>
  <c r="AO457" i="14"/>
  <c r="K462" i="14"/>
  <c r="U462" i="14"/>
  <c r="AA462" i="14"/>
  <c r="AL462" i="14"/>
  <c r="H463" i="14"/>
  <c r="N463" i="14"/>
  <c r="X463" i="14"/>
  <c r="AI463" i="14"/>
  <c r="AO463" i="14"/>
  <c r="U464" i="14"/>
  <c r="AL464" i="14"/>
  <c r="K474" i="14"/>
  <c r="U474" i="14"/>
  <c r="AA474" i="14"/>
  <c r="AL474" i="14"/>
  <c r="H475" i="14"/>
  <c r="N475" i="14"/>
  <c r="X475" i="14"/>
  <c r="AI475" i="14"/>
  <c r="AO475" i="14"/>
  <c r="U476" i="14"/>
  <c r="AL476" i="14"/>
  <c r="U483" i="14"/>
  <c r="U484" i="14"/>
  <c r="AL483" i="14"/>
  <c r="AL484" i="14"/>
  <c r="K483" i="14"/>
  <c r="H484" i="14"/>
  <c r="AO484" i="14"/>
  <c r="AL485" i="14"/>
  <c r="K486" i="14"/>
  <c r="AL493" i="14"/>
  <c r="AL489" i="14"/>
  <c r="AL491" i="14"/>
  <c r="AL490" i="14"/>
  <c r="AL487" i="14"/>
  <c r="AL488" i="14"/>
  <c r="AA490" i="14"/>
  <c r="AL492" i="14"/>
  <c r="H486" i="14"/>
  <c r="N486" i="14"/>
  <c r="X486" i="14"/>
  <c r="AI486" i="14"/>
  <c r="AO486" i="14"/>
  <c r="H489" i="14"/>
  <c r="X489" i="14"/>
  <c r="AO489" i="14"/>
  <c r="N491" i="14"/>
  <c r="AI491" i="14"/>
  <c r="H493" i="14"/>
  <c r="X493" i="14"/>
  <c r="AO493" i="14"/>
  <c r="H495" i="14"/>
  <c r="N495" i="14"/>
  <c r="X495" i="14"/>
  <c r="AI495" i="14"/>
  <c r="AO495" i="14"/>
  <c r="U496" i="14"/>
  <c r="AL496" i="14"/>
  <c r="N497" i="14"/>
  <c r="AI497" i="14"/>
  <c r="K498" i="14"/>
  <c r="AA498" i="14"/>
  <c r="H499" i="14"/>
  <c r="X499" i="14"/>
  <c r="AO499" i="14"/>
  <c r="K500" i="14"/>
  <c r="U500" i="14"/>
  <c r="AA500" i="14"/>
  <c r="AL500" i="14"/>
  <c r="H501" i="14"/>
  <c r="N501" i="14"/>
  <c r="X501" i="14"/>
  <c r="AI501" i="14"/>
  <c r="AO501" i="14"/>
  <c r="U502" i="14"/>
  <c r="N503" i="14"/>
  <c r="AI503" i="14"/>
  <c r="K504" i="14"/>
  <c r="AA504" i="14"/>
  <c r="H507" i="14"/>
  <c r="X507" i="14"/>
  <c r="AO507" i="14"/>
  <c r="U508" i="14"/>
  <c r="AL508" i="14"/>
  <c r="N509" i="14"/>
  <c r="AI509" i="14"/>
  <c r="K510" i="14"/>
  <c r="AA510" i="14"/>
  <c r="H511" i="14"/>
  <c r="X511" i="14"/>
  <c r="AO511" i="14"/>
  <c r="U512" i="14"/>
  <c r="AL512" i="14"/>
  <c r="N513" i="14"/>
  <c r="AI513" i="14"/>
  <c r="K515" i="14"/>
  <c r="N517" i="14"/>
  <c r="H496" i="14"/>
  <c r="X496" i="14"/>
  <c r="AO496" i="14"/>
  <c r="N498" i="14"/>
  <c r="AI498" i="14"/>
  <c r="H502" i="14"/>
  <c r="X502" i="14"/>
  <c r="AO502" i="14"/>
  <c r="N504" i="14"/>
  <c r="AI504" i="14"/>
  <c r="K506" i="14"/>
  <c r="U506" i="14"/>
  <c r="AA506" i="14"/>
  <c r="AL506" i="14"/>
  <c r="K507" i="14"/>
  <c r="AA507" i="14"/>
  <c r="H508" i="14"/>
  <c r="X508" i="14"/>
  <c r="AO508" i="14"/>
  <c r="U509" i="14"/>
  <c r="AL509" i="14"/>
  <c r="N510" i="14"/>
  <c r="AI510" i="14"/>
  <c r="K511" i="14"/>
  <c r="AA511" i="14"/>
  <c r="H512" i="14"/>
  <c r="X512" i="14"/>
  <c r="AO512" i="14"/>
  <c r="U513" i="14"/>
  <c r="AL513" i="14"/>
  <c r="K519" i="14"/>
  <c r="K518" i="14"/>
  <c r="K521" i="14"/>
  <c r="K517" i="14"/>
  <c r="K520" i="14"/>
  <c r="U521" i="14"/>
  <c r="U517" i="14"/>
  <c r="U520" i="14"/>
  <c r="U519" i="14"/>
  <c r="U518" i="14"/>
  <c r="AA519" i="14"/>
  <c r="AA518" i="14"/>
  <c r="AA521" i="14"/>
  <c r="AA517" i="14"/>
  <c r="AA520" i="14"/>
  <c r="AA516" i="14"/>
  <c r="AL521" i="14"/>
  <c r="AL517" i="14"/>
  <c r="AL520" i="14"/>
  <c r="AL519" i="14"/>
  <c r="AL518" i="14"/>
  <c r="H497" i="14"/>
  <c r="N499" i="14"/>
  <c r="AI499" i="14"/>
  <c r="K508" i="14"/>
  <c r="AA508" i="14"/>
  <c r="U510" i="14"/>
  <c r="AL510" i="14"/>
  <c r="K512" i="14"/>
  <c r="AA512" i="14"/>
  <c r="H513" i="14"/>
  <c r="X513" i="14"/>
  <c r="AO513" i="14"/>
  <c r="H488" i="14"/>
  <c r="X488" i="14"/>
  <c r="AO488" i="14"/>
  <c r="K505" i="14"/>
  <c r="U505" i="14"/>
  <c r="AA505" i="14"/>
  <c r="AL505" i="14"/>
  <c r="H506" i="14"/>
  <c r="N506" i="14"/>
  <c r="X506" i="14"/>
  <c r="AI506" i="14"/>
  <c r="AO506" i="14"/>
  <c r="U507" i="14"/>
  <c r="AL507" i="14"/>
  <c r="N508" i="14"/>
  <c r="AI508" i="14"/>
  <c r="K509" i="14"/>
  <c r="AA509" i="14"/>
  <c r="H520" i="14"/>
  <c r="H519" i="14"/>
  <c r="H518" i="14"/>
  <c r="H521" i="14"/>
  <c r="H517" i="14"/>
  <c r="N518" i="14"/>
  <c r="N521" i="14"/>
  <c r="N520" i="14"/>
  <c r="N519" i="14"/>
  <c r="X520" i="14"/>
  <c r="X516" i="14"/>
  <c r="X519" i="14"/>
  <c r="X518" i="14"/>
  <c r="X521" i="14"/>
  <c r="X517" i="14"/>
  <c r="AI518" i="14"/>
  <c r="AI521" i="14"/>
  <c r="AI520" i="14"/>
  <c r="AI516" i="14"/>
  <c r="AI519" i="14"/>
  <c r="AO520" i="14"/>
  <c r="AO516" i="14"/>
  <c r="AO519" i="14"/>
  <c r="AO518" i="14"/>
  <c r="AO521" i="14"/>
  <c r="AO517" i="14"/>
  <c r="H516" i="14"/>
  <c r="AL516" i="14"/>
  <c r="K522" i="14"/>
  <c r="U522" i="14"/>
  <c r="AA522" i="14"/>
  <c r="AL522" i="14"/>
  <c r="H523" i="14"/>
  <c r="N523" i="14"/>
  <c r="X523" i="14"/>
  <c r="AI523" i="14"/>
  <c r="AO523" i="14"/>
  <c r="U524" i="14"/>
  <c r="AL524" i="14"/>
  <c r="N525" i="14"/>
  <c r="AI525" i="14"/>
  <c r="K527" i="14"/>
  <c r="U527" i="14"/>
  <c r="AA527" i="14"/>
  <c r="AL527" i="14"/>
  <c r="K528" i="14"/>
  <c r="AA528" i="14"/>
  <c r="H529" i="14"/>
  <c r="X529" i="14"/>
  <c r="AO529" i="14"/>
  <c r="U530" i="14"/>
  <c r="AL530" i="14"/>
  <c r="N531" i="14"/>
  <c r="AI531" i="14"/>
  <c r="K532" i="14"/>
  <c r="AA532" i="14"/>
  <c r="H533" i="14"/>
  <c r="X533" i="14"/>
  <c r="AO533" i="14"/>
  <c r="U534" i="14"/>
  <c r="AL534" i="14"/>
  <c r="N535" i="14"/>
  <c r="AI535" i="14"/>
  <c r="K537" i="14"/>
  <c r="U537" i="14"/>
  <c r="AA537" i="14"/>
  <c r="AL537" i="14"/>
  <c r="K538" i="14"/>
  <c r="AA538" i="14"/>
  <c r="H539" i="14"/>
  <c r="X539" i="14"/>
  <c r="AO539" i="14"/>
  <c r="U540" i="14"/>
  <c r="AL540" i="14"/>
  <c r="N541" i="14"/>
  <c r="AI541" i="14"/>
  <c r="K542" i="14"/>
  <c r="AA542" i="14"/>
  <c r="H543" i="14"/>
  <c r="X543" i="14"/>
  <c r="AO543" i="14"/>
  <c r="U544" i="14"/>
  <c r="AL544" i="14"/>
  <c r="N547" i="14"/>
  <c r="AI547" i="14"/>
  <c r="K548" i="14"/>
  <c r="AA548" i="14"/>
  <c r="H549" i="14"/>
  <c r="X549" i="14"/>
  <c r="AO549" i="14"/>
  <c r="U550" i="14"/>
  <c r="AL550" i="14"/>
  <c r="N551" i="14"/>
  <c r="AI551" i="14"/>
  <c r="H524" i="14"/>
  <c r="X524" i="14"/>
  <c r="AO524" i="14"/>
  <c r="N528" i="14"/>
  <c r="AI528" i="14"/>
  <c r="K529" i="14"/>
  <c r="AA529" i="14"/>
  <c r="H530" i="14"/>
  <c r="X530" i="14"/>
  <c r="AO530" i="14"/>
  <c r="U531" i="14"/>
  <c r="AL531" i="14"/>
  <c r="N532" i="14"/>
  <c r="AI532" i="14"/>
  <c r="K533" i="14"/>
  <c r="AA533" i="14"/>
  <c r="H534" i="14"/>
  <c r="X534" i="14"/>
  <c r="AO534" i="14"/>
  <c r="U535" i="14"/>
  <c r="AL535" i="14"/>
  <c r="N538" i="14"/>
  <c r="AI538" i="14"/>
  <c r="K539" i="14"/>
  <c r="AA539" i="14"/>
  <c r="H540" i="14"/>
  <c r="X540" i="14"/>
  <c r="AO540" i="14"/>
  <c r="U541" i="14"/>
  <c r="AL541" i="14"/>
  <c r="N542" i="14"/>
  <c r="AI542" i="14"/>
  <c r="K543" i="14"/>
  <c r="AA543" i="14"/>
  <c r="H544" i="14"/>
  <c r="X544" i="14"/>
  <c r="AO544" i="14"/>
  <c r="K545" i="14"/>
  <c r="U545" i="14"/>
  <c r="AA545" i="14"/>
  <c r="AL545" i="14"/>
  <c r="H546" i="14"/>
  <c r="N546" i="14"/>
  <c r="X546" i="14"/>
  <c r="AI546" i="14"/>
  <c r="AO546" i="14"/>
  <c r="U547" i="14"/>
  <c r="AL547" i="14"/>
  <c r="N548" i="14"/>
  <c r="AI548" i="14"/>
  <c r="K549" i="14"/>
  <c r="AA549" i="14"/>
  <c r="H550" i="14"/>
  <c r="X550" i="14"/>
  <c r="AO550" i="14"/>
  <c r="U551" i="14"/>
  <c r="AL551" i="14"/>
  <c r="K524" i="14"/>
  <c r="AA524" i="14"/>
  <c r="H525" i="14"/>
  <c r="X525" i="14"/>
  <c r="AO525" i="14"/>
  <c r="U528" i="14"/>
  <c r="AL528" i="14"/>
  <c r="N529" i="14"/>
  <c r="AI529" i="14"/>
  <c r="K530" i="14"/>
  <c r="AA530" i="14"/>
  <c r="H531" i="14"/>
  <c r="X531" i="14"/>
  <c r="AO531" i="14"/>
  <c r="U532" i="14"/>
  <c r="AL532" i="14"/>
  <c r="N533" i="14"/>
  <c r="AI533" i="14"/>
  <c r="K534" i="14"/>
  <c r="AA534" i="14"/>
  <c r="H535" i="14"/>
  <c r="X535" i="14"/>
  <c r="AO535" i="14"/>
  <c r="U538" i="14"/>
  <c r="AL538" i="14"/>
  <c r="N539" i="14"/>
  <c r="AI539" i="14"/>
  <c r="K540" i="14"/>
  <c r="AA540" i="14"/>
  <c r="H541" i="14"/>
  <c r="X541" i="14"/>
  <c r="AO541" i="14"/>
  <c r="U542" i="14"/>
  <c r="AL542" i="14"/>
  <c r="N543" i="14"/>
  <c r="AI543" i="14"/>
  <c r="K544" i="14"/>
  <c r="AA544" i="14"/>
  <c r="H547" i="14"/>
  <c r="X547" i="14"/>
  <c r="AO547" i="14"/>
  <c r="U548" i="14"/>
  <c r="AL548" i="14"/>
  <c r="N549" i="14"/>
  <c r="AI549" i="14"/>
  <c r="K550" i="14"/>
  <c r="AA550" i="14"/>
  <c r="H551" i="14"/>
  <c r="X551" i="14"/>
  <c r="AO551" i="14"/>
  <c r="H528" i="14"/>
  <c r="X528" i="14"/>
  <c r="AO528" i="14"/>
  <c r="U529" i="14"/>
  <c r="AL529" i="14"/>
  <c r="N530" i="14"/>
  <c r="AI530" i="14"/>
  <c r="K531" i="14"/>
  <c r="AA531" i="14"/>
  <c r="H538" i="14"/>
  <c r="X538" i="14"/>
  <c r="AO538" i="14"/>
  <c r="U539" i="14"/>
  <c r="AL539" i="14"/>
  <c r="N540" i="14"/>
  <c r="AI540" i="14"/>
  <c r="H545" i="14"/>
  <c r="N545" i="14"/>
  <c r="X545" i="14"/>
  <c r="AI545" i="14"/>
  <c r="AO545" i="14"/>
  <c r="K546" i="14"/>
  <c r="U546" i="14"/>
  <c r="AA546" i="14"/>
  <c r="AL546" i="14"/>
  <c r="K547" i="14"/>
  <c r="AA547" i="14"/>
  <c r="AH43" i="13" l="1"/>
  <c r="AH102" i="13"/>
  <c r="AH93" i="13"/>
  <c r="AH84" i="13"/>
  <c r="AH79" i="13"/>
  <c r="AH67" i="13"/>
  <c r="AH59" i="13"/>
  <c r="AH52" i="13"/>
  <c r="AH47" i="13"/>
  <c r="AH39" i="13"/>
  <c r="AH35" i="13"/>
  <c r="AH29" i="13"/>
  <c r="AH23" i="13"/>
  <c r="AH17" i="13"/>
  <c r="AH13" i="13"/>
  <c r="AH4" i="13"/>
  <c r="AE43" i="13"/>
  <c r="AE102" i="13"/>
  <c r="AE93" i="13"/>
  <c r="AE84" i="13"/>
  <c r="AE79" i="13"/>
  <c r="AE67" i="13"/>
  <c r="AE59" i="13"/>
  <c r="AE52" i="13"/>
  <c r="AE47" i="13"/>
  <c r="AE39" i="13"/>
  <c r="AE35" i="13"/>
  <c r="AE29" i="13"/>
  <c r="AE23" i="13"/>
  <c r="AE17" i="13"/>
  <c r="AE13" i="13"/>
  <c r="AE4" i="13"/>
  <c r="AB43" i="13"/>
  <c r="AB102" i="13"/>
  <c r="AB93" i="13"/>
  <c r="AB84" i="13"/>
  <c r="AB79" i="13"/>
  <c r="AB67" i="13"/>
  <c r="AB59" i="13"/>
  <c r="AB52" i="13"/>
  <c r="AB47" i="13"/>
  <c r="AB39" i="13"/>
  <c r="AB35" i="13"/>
  <c r="AB29" i="13"/>
  <c r="AB23" i="13"/>
  <c r="AB17" i="13"/>
  <c r="AB13" i="13"/>
  <c r="AB4" i="13"/>
  <c r="V43" i="13"/>
  <c r="V102" i="13"/>
  <c r="V93" i="13"/>
  <c r="V84" i="13"/>
  <c r="V79" i="13"/>
  <c r="V67" i="13"/>
  <c r="V59" i="13"/>
  <c r="V52" i="13"/>
  <c r="V47" i="13"/>
  <c r="V39" i="13"/>
  <c r="V35" i="13"/>
  <c r="V29" i="13"/>
  <c r="V23" i="13"/>
  <c r="V17" i="13"/>
  <c r="V13" i="13"/>
  <c r="V4" i="13"/>
  <c r="S43" i="13"/>
  <c r="S102" i="13"/>
  <c r="S93" i="13"/>
  <c r="S84" i="13"/>
  <c r="S79" i="13"/>
  <c r="S67" i="13"/>
  <c r="S59" i="13"/>
  <c r="S52" i="13"/>
  <c r="S47" i="13"/>
  <c r="S39" i="13"/>
  <c r="S35" i="13"/>
  <c r="S29" i="13"/>
  <c r="S23" i="13"/>
  <c r="S17" i="13"/>
  <c r="S13" i="13"/>
  <c r="S4" i="13"/>
  <c r="P43" i="13"/>
  <c r="P102" i="13"/>
  <c r="P93" i="13"/>
  <c r="P84" i="13"/>
  <c r="P79" i="13"/>
  <c r="P67" i="13"/>
  <c r="P59" i="13"/>
  <c r="P52" i="13"/>
  <c r="P47" i="13"/>
  <c r="P39" i="13"/>
  <c r="P35" i="13"/>
  <c r="P29" i="13"/>
  <c r="P23" i="13"/>
  <c r="P17" i="13"/>
  <c r="P13" i="13"/>
  <c r="P4" i="13"/>
  <c r="J43" i="13"/>
  <c r="J102" i="13"/>
  <c r="J93" i="13"/>
  <c r="J84" i="13"/>
  <c r="J79" i="13"/>
  <c r="J67" i="13"/>
  <c r="J59" i="13"/>
  <c r="J52" i="13"/>
  <c r="J47" i="13"/>
  <c r="J39" i="13"/>
  <c r="J35" i="13"/>
  <c r="J29" i="13"/>
  <c r="J23" i="13"/>
  <c r="J17" i="13"/>
  <c r="J13" i="13"/>
  <c r="J4" i="13"/>
  <c r="G43" i="13"/>
  <c r="G102" i="13"/>
  <c r="G93" i="13"/>
  <c r="G84" i="13"/>
  <c r="G79" i="13"/>
  <c r="G67" i="13"/>
  <c r="G59" i="13"/>
  <c r="G52" i="13"/>
  <c r="G47" i="13"/>
  <c r="G39" i="13"/>
  <c r="G35" i="13"/>
  <c r="G29" i="13"/>
  <c r="G23" i="13"/>
  <c r="G17" i="13"/>
  <c r="G13" i="13"/>
  <c r="G4" i="13"/>
  <c r="D43" i="13"/>
  <c r="D102" i="13"/>
  <c r="D93" i="13"/>
  <c r="D84" i="13"/>
  <c r="D79" i="13"/>
  <c r="D67" i="13"/>
  <c r="D59" i="13"/>
  <c r="D52" i="13"/>
  <c r="D47" i="13"/>
  <c r="D39" i="13"/>
  <c r="D35" i="13"/>
  <c r="D29" i="13"/>
  <c r="D23" i="13"/>
  <c r="D17" i="13"/>
  <c r="D13" i="13"/>
  <c r="D4" i="13"/>
  <c r="F31" i="13" l="1"/>
  <c r="F33" i="13"/>
  <c r="F32" i="13"/>
  <c r="F34" i="13"/>
  <c r="F30" i="13"/>
  <c r="F29" i="13"/>
  <c r="F55" i="13"/>
  <c r="F56" i="13"/>
  <c r="F57" i="13"/>
  <c r="F58" i="13"/>
  <c r="F53" i="13"/>
  <c r="F52" i="13"/>
  <c r="F54" i="13"/>
  <c r="F92" i="13"/>
  <c r="F85" i="13"/>
  <c r="F84" i="13"/>
  <c r="F89" i="13"/>
  <c r="F87" i="13"/>
  <c r="F86" i="13"/>
  <c r="F88" i="13"/>
  <c r="F90" i="13"/>
  <c r="F91" i="13"/>
  <c r="I12" i="13"/>
  <c r="I9" i="13"/>
  <c r="I7" i="13"/>
  <c r="I4" i="13"/>
  <c r="I10" i="13"/>
  <c r="I5" i="13"/>
  <c r="I8" i="13"/>
  <c r="I11" i="13"/>
  <c r="I6" i="13"/>
  <c r="I32" i="13"/>
  <c r="I34" i="13"/>
  <c r="I31" i="13"/>
  <c r="I33" i="13"/>
  <c r="I29" i="13"/>
  <c r="I30" i="13"/>
  <c r="I55" i="13"/>
  <c r="I57" i="13"/>
  <c r="I58" i="13"/>
  <c r="I56" i="13"/>
  <c r="I53" i="13"/>
  <c r="I52" i="13"/>
  <c r="I54" i="13"/>
  <c r="I91" i="13"/>
  <c r="I85" i="13"/>
  <c r="I84" i="13"/>
  <c r="I92" i="13"/>
  <c r="I88" i="13"/>
  <c r="I86" i="13"/>
  <c r="I87" i="13"/>
  <c r="I89" i="13"/>
  <c r="I90" i="13"/>
  <c r="L11" i="13"/>
  <c r="L10" i="13"/>
  <c r="L7" i="13"/>
  <c r="L9" i="13"/>
  <c r="L8" i="13"/>
  <c r="L5" i="13"/>
  <c r="L12" i="13"/>
  <c r="L6" i="13"/>
  <c r="L4" i="13"/>
  <c r="L33" i="13"/>
  <c r="L31" i="13"/>
  <c r="L34" i="13"/>
  <c r="L29" i="13"/>
  <c r="L32" i="13"/>
  <c r="L30" i="13"/>
  <c r="L57" i="13"/>
  <c r="L54" i="13"/>
  <c r="L58" i="13"/>
  <c r="L52" i="13"/>
  <c r="L53" i="13"/>
  <c r="L55" i="13"/>
  <c r="L56" i="13"/>
  <c r="L90" i="13"/>
  <c r="L91" i="13"/>
  <c r="L84" i="13"/>
  <c r="L87" i="13"/>
  <c r="L85" i="13"/>
  <c r="L92" i="13"/>
  <c r="L86" i="13"/>
  <c r="L89" i="13"/>
  <c r="L88" i="13"/>
  <c r="R10" i="13"/>
  <c r="R11" i="13"/>
  <c r="R7" i="13"/>
  <c r="R12" i="13"/>
  <c r="R9" i="13"/>
  <c r="R5" i="13"/>
  <c r="R8" i="13"/>
  <c r="R4" i="13"/>
  <c r="R6" i="13"/>
  <c r="R33" i="13"/>
  <c r="R31" i="13"/>
  <c r="R30" i="13"/>
  <c r="R29" i="13"/>
  <c r="R34" i="13"/>
  <c r="R32" i="13"/>
  <c r="R57" i="13"/>
  <c r="R56" i="13"/>
  <c r="R54" i="13"/>
  <c r="R53" i="13"/>
  <c r="R52" i="13"/>
  <c r="R55" i="13"/>
  <c r="R58" i="13"/>
  <c r="R89" i="13"/>
  <c r="R88" i="13"/>
  <c r="R85" i="13"/>
  <c r="R86" i="13"/>
  <c r="R84" i="13"/>
  <c r="R90" i="13"/>
  <c r="R91" i="13"/>
  <c r="R92" i="13"/>
  <c r="R87" i="13"/>
  <c r="U9" i="13"/>
  <c r="U10" i="13"/>
  <c r="U8" i="13"/>
  <c r="U6" i="13"/>
  <c r="U7" i="13"/>
  <c r="U12" i="13"/>
  <c r="U4" i="13"/>
  <c r="U11" i="13"/>
  <c r="U5" i="13"/>
  <c r="U30" i="13"/>
  <c r="U33" i="13"/>
  <c r="U31" i="13"/>
  <c r="U34" i="13"/>
  <c r="U32" i="13"/>
  <c r="U29" i="13"/>
  <c r="U55" i="13"/>
  <c r="U56" i="13"/>
  <c r="U54" i="13"/>
  <c r="U52" i="13"/>
  <c r="U57" i="13"/>
  <c r="U58" i="13"/>
  <c r="U53" i="13"/>
  <c r="U92" i="13"/>
  <c r="U85" i="13"/>
  <c r="U89" i="13"/>
  <c r="U87" i="13"/>
  <c r="U84" i="13"/>
  <c r="U91" i="13"/>
  <c r="U90" i="13"/>
  <c r="U88" i="13"/>
  <c r="U86" i="13"/>
  <c r="X12" i="13"/>
  <c r="X9" i="13"/>
  <c r="X5" i="13"/>
  <c r="X10" i="13"/>
  <c r="X6" i="13"/>
  <c r="X11" i="13"/>
  <c r="X4" i="13"/>
  <c r="X8" i="13"/>
  <c r="X7" i="13"/>
  <c r="X33" i="13"/>
  <c r="X30" i="13"/>
  <c r="X29" i="13"/>
  <c r="X31" i="13"/>
  <c r="X34" i="13"/>
  <c r="X32" i="13"/>
  <c r="X54" i="13"/>
  <c r="X52" i="13"/>
  <c r="X53" i="13"/>
  <c r="X55" i="13"/>
  <c r="X56" i="13"/>
  <c r="X58" i="13"/>
  <c r="X57" i="13"/>
  <c r="X91" i="13"/>
  <c r="X88" i="13"/>
  <c r="X86" i="13"/>
  <c r="X92" i="13"/>
  <c r="X85" i="13"/>
  <c r="X84" i="13"/>
  <c r="X89" i="13"/>
  <c r="X90" i="13"/>
  <c r="X87" i="13"/>
  <c r="AD11" i="13"/>
  <c r="AD4" i="13"/>
  <c r="AD6" i="13"/>
  <c r="AD5" i="13"/>
  <c r="AD10" i="13"/>
  <c r="AD7" i="13"/>
  <c r="AD8" i="13"/>
  <c r="AD12" i="13"/>
  <c r="AD9" i="13"/>
  <c r="AD31" i="13"/>
  <c r="AD34" i="13"/>
  <c r="AD29" i="13"/>
  <c r="AD30" i="13"/>
  <c r="AD33" i="13"/>
  <c r="AD32" i="13"/>
  <c r="AD57" i="13"/>
  <c r="AD54" i="13"/>
  <c r="AD58" i="13"/>
  <c r="AD53" i="13"/>
  <c r="AD52" i="13"/>
  <c r="AD55" i="13"/>
  <c r="AD56" i="13"/>
  <c r="AD90" i="13"/>
  <c r="AD91" i="13"/>
  <c r="AD87" i="13"/>
  <c r="AD84" i="13"/>
  <c r="AD85" i="13"/>
  <c r="AD89" i="13"/>
  <c r="AD88" i="13"/>
  <c r="AD92" i="13"/>
  <c r="AD86" i="13"/>
  <c r="AG10" i="13"/>
  <c r="AG11" i="13"/>
  <c r="AG7" i="13"/>
  <c r="AG8" i="13"/>
  <c r="AG4" i="13"/>
  <c r="AG5" i="13"/>
  <c r="AG12" i="13"/>
  <c r="AG6" i="13"/>
  <c r="AG9" i="13"/>
  <c r="AG34" i="13"/>
  <c r="AG33" i="13"/>
  <c r="AG29" i="13"/>
  <c r="AG32" i="13"/>
  <c r="AG30" i="13"/>
  <c r="AG31" i="13"/>
  <c r="AG57" i="13"/>
  <c r="AG55" i="13"/>
  <c r="AG52" i="13"/>
  <c r="AG53" i="13"/>
  <c r="AG58" i="13"/>
  <c r="AG54" i="13"/>
  <c r="AG56" i="13"/>
  <c r="AG89" i="13"/>
  <c r="AG86" i="13"/>
  <c r="AG85" i="13"/>
  <c r="AG90" i="13"/>
  <c r="AG88" i="13"/>
  <c r="AG84" i="13"/>
  <c r="AG87" i="13"/>
  <c r="AG92" i="13"/>
  <c r="AG91" i="13"/>
  <c r="AJ9" i="13"/>
  <c r="AJ4" i="13"/>
  <c r="AJ6" i="13"/>
  <c r="AJ8" i="13"/>
  <c r="AJ5" i="13"/>
  <c r="AJ12" i="13"/>
  <c r="AJ7" i="13"/>
  <c r="AJ10" i="13"/>
  <c r="AJ11" i="13"/>
  <c r="AJ31" i="13"/>
  <c r="AJ34" i="13"/>
  <c r="AJ29" i="13"/>
  <c r="AJ30" i="13"/>
  <c r="AJ32" i="13"/>
  <c r="AJ33" i="13"/>
  <c r="AJ55" i="13"/>
  <c r="AJ56" i="13"/>
  <c r="AJ53" i="13"/>
  <c r="AJ54" i="13"/>
  <c r="AJ57" i="13"/>
  <c r="AJ58" i="13"/>
  <c r="AJ52" i="13"/>
  <c r="AJ92" i="13"/>
  <c r="AJ89" i="13"/>
  <c r="AJ85" i="13"/>
  <c r="AJ84" i="13"/>
  <c r="AJ87" i="13"/>
  <c r="AJ88" i="13"/>
  <c r="AJ86" i="13"/>
  <c r="AJ90" i="13"/>
  <c r="AJ91" i="13"/>
  <c r="F9" i="13"/>
  <c r="F7" i="13"/>
  <c r="F6" i="13"/>
  <c r="F12" i="13"/>
  <c r="F4" i="13"/>
  <c r="F11" i="13"/>
  <c r="F10" i="13"/>
  <c r="F5" i="13"/>
  <c r="F8" i="13"/>
  <c r="F65" i="13"/>
  <c r="F66" i="13"/>
  <c r="F59" i="13"/>
  <c r="F62" i="13"/>
  <c r="F64" i="13"/>
  <c r="F61" i="13"/>
  <c r="F60" i="13"/>
  <c r="F63" i="13"/>
  <c r="I35" i="13"/>
  <c r="I36" i="13"/>
  <c r="I38" i="13"/>
  <c r="I37" i="13"/>
  <c r="L16" i="13"/>
  <c r="L13" i="13"/>
  <c r="L14" i="13"/>
  <c r="L15" i="13"/>
  <c r="L63" i="13"/>
  <c r="L64" i="13"/>
  <c r="L59" i="13"/>
  <c r="L65" i="13"/>
  <c r="L60" i="13"/>
  <c r="L62" i="13"/>
  <c r="L66" i="13"/>
  <c r="L61" i="13"/>
  <c r="R16" i="13"/>
  <c r="R14" i="13"/>
  <c r="R15" i="13"/>
  <c r="R13" i="13"/>
  <c r="R66" i="13"/>
  <c r="R63" i="13"/>
  <c r="R60" i="13"/>
  <c r="R59" i="13"/>
  <c r="R61" i="13"/>
  <c r="R65" i="13"/>
  <c r="R64" i="13"/>
  <c r="R62" i="13"/>
  <c r="R99" i="13"/>
  <c r="R96" i="13"/>
  <c r="R100" i="13"/>
  <c r="R97" i="13"/>
  <c r="R101" i="13"/>
  <c r="R98" i="13"/>
  <c r="R93" i="13"/>
  <c r="R94" i="13"/>
  <c r="R95" i="13"/>
  <c r="U15" i="13"/>
  <c r="U13" i="13"/>
  <c r="U16" i="13"/>
  <c r="U14" i="13"/>
  <c r="U38" i="13"/>
  <c r="U35" i="13"/>
  <c r="U36" i="13"/>
  <c r="U37" i="13"/>
  <c r="U65" i="13"/>
  <c r="U62" i="13"/>
  <c r="U59" i="13"/>
  <c r="U66" i="13"/>
  <c r="U63" i="13"/>
  <c r="U61" i="13"/>
  <c r="U60" i="13"/>
  <c r="U64" i="13"/>
  <c r="U101" i="13"/>
  <c r="U93" i="13"/>
  <c r="U97" i="13"/>
  <c r="U99" i="13"/>
  <c r="U94" i="13"/>
  <c r="U100" i="13"/>
  <c r="U96" i="13"/>
  <c r="U98" i="13"/>
  <c r="U95" i="13"/>
  <c r="X16" i="13"/>
  <c r="X15" i="13"/>
  <c r="X14" i="13"/>
  <c r="X13" i="13"/>
  <c r="X35" i="13"/>
  <c r="X36" i="13"/>
  <c r="X37" i="13"/>
  <c r="X38" i="13"/>
  <c r="X64" i="13"/>
  <c r="X65" i="13"/>
  <c r="X60" i="13"/>
  <c r="X61" i="13"/>
  <c r="X59" i="13"/>
  <c r="X63" i="13"/>
  <c r="X62" i="13"/>
  <c r="X66" i="13"/>
  <c r="X101" i="13"/>
  <c r="X98" i="13"/>
  <c r="X97" i="13"/>
  <c r="X94" i="13"/>
  <c r="X93" i="13"/>
  <c r="X99" i="13"/>
  <c r="X96" i="13"/>
  <c r="X100" i="13"/>
  <c r="X95" i="13"/>
  <c r="AD16" i="13"/>
  <c r="AD13" i="13"/>
  <c r="AD15" i="13"/>
  <c r="AD14" i="13"/>
  <c r="AD38" i="13"/>
  <c r="AD35" i="13"/>
  <c r="AD36" i="13"/>
  <c r="AD37" i="13"/>
  <c r="AD63" i="13"/>
  <c r="AD64" i="13"/>
  <c r="AD59" i="13"/>
  <c r="AD61" i="13"/>
  <c r="AD66" i="13"/>
  <c r="AD65" i="13"/>
  <c r="AD60" i="13"/>
  <c r="AD62" i="13"/>
  <c r="AD101" i="13"/>
  <c r="AD94" i="13"/>
  <c r="AD93" i="13"/>
  <c r="AD99" i="13"/>
  <c r="AD100" i="13"/>
  <c r="AD95" i="13"/>
  <c r="AD97" i="13"/>
  <c r="AD98" i="13"/>
  <c r="AD96" i="13"/>
  <c r="AG16" i="13"/>
  <c r="AG15" i="13"/>
  <c r="AG14" i="13"/>
  <c r="AG13" i="13"/>
  <c r="AG37" i="13"/>
  <c r="AG38" i="13"/>
  <c r="AG36" i="13"/>
  <c r="AG35" i="13"/>
  <c r="AG66" i="13"/>
  <c r="AG60" i="13"/>
  <c r="AG63" i="13"/>
  <c r="AG61" i="13"/>
  <c r="AG59" i="13"/>
  <c r="AG65" i="13"/>
  <c r="AG64" i="13"/>
  <c r="AG62" i="13"/>
  <c r="AG99" i="13"/>
  <c r="AG100" i="13"/>
  <c r="AG96" i="13"/>
  <c r="AG93" i="13"/>
  <c r="AG95" i="13"/>
  <c r="AG97" i="13"/>
  <c r="AG94" i="13"/>
  <c r="AG98" i="13"/>
  <c r="AG101" i="13"/>
  <c r="AJ15" i="13"/>
  <c r="AJ13" i="13"/>
  <c r="AJ16" i="13"/>
  <c r="AJ14" i="13"/>
  <c r="AJ35" i="13"/>
  <c r="AJ37" i="13"/>
  <c r="AJ36" i="13"/>
  <c r="AJ38" i="13"/>
  <c r="AJ65" i="13"/>
  <c r="AJ59" i="13"/>
  <c r="AJ66" i="13"/>
  <c r="AJ62" i="13"/>
  <c r="AJ64" i="13"/>
  <c r="AJ63" i="13"/>
  <c r="AJ61" i="13"/>
  <c r="AJ60" i="13"/>
  <c r="AJ99" i="13"/>
  <c r="AJ94" i="13"/>
  <c r="AJ96" i="13"/>
  <c r="AJ101" i="13"/>
  <c r="AJ98" i="13"/>
  <c r="AJ95" i="13"/>
  <c r="AJ97" i="13"/>
  <c r="AJ100" i="13"/>
  <c r="AJ93" i="13"/>
  <c r="F15" i="13"/>
  <c r="F16" i="13"/>
  <c r="F13" i="13"/>
  <c r="F14" i="13"/>
  <c r="F97" i="13"/>
  <c r="F99" i="13"/>
  <c r="F98" i="13"/>
  <c r="F100" i="13"/>
  <c r="F95" i="13"/>
  <c r="F101" i="13"/>
  <c r="F96" i="13"/>
  <c r="F93" i="13"/>
  <c r="F94" i="13"/>
  <c r="I64" i="13"/>
  <c r="I60" i="13"/>
  <c r="I65" i="13"/>
  <c r="I61" i="13"/>
  <c r="I63" i="13"/>
  <c r="I62" i="13"/>
  <c r="I66" i="13"/>
  <c r="I59" i="13"/>
  <c r="L96" i="13"/>
  <c r="L98" i="13"/>
  <c r="L93" i="13"/>
  <c r="L94" i="13"/>
  <c r="L97" i="13"/>
  <c r="L99" i="13"/>
  <c r="L101" i="13"/>
  <c r="L100" i="13"/>
  <c r="L95" i="13"/>
  <c r="F19" i="13"/>
  <c r="F18" i="13"/>
  <c r="F22" i="13"/>
  <c r="F17" i="13"/>
  <c r="F20" i="13"/>
  <c r="F21" i="13"/>
  <c r="F68" i="13"/>
  <c r="F72" i="13"/>
  <c r="F75" i="13"/>
  <c r="F76" i="13"/>
  <c r="F70" i="13"/>
  <c r="F74" i="13"/>
  <c r="F78" i="13"/>
  <c r="F77" i="13"/>
  <c r="F67" i="13"/>
  <c r="F69" i="13"/>
  <c r="F71" i="13"/>
  <c r="F73" i="13"/>
  <c r="F104" i="13"/>
  <c r="F105" i="13"/>
  <c r="F102" i="13"/>
  <c r="F106" i="13"/>
  <c r="F103" i="13"/>
  <c r="F107" i="13"/>
  <c r="I42" i="13"/>
  <c r="I41" i="13"/>
  <c r="I39" i="13"/>
  <c r="I40" i="13"/>
  <c r="I78" i="13"/>
  <c r="I67" i="13"/>
  <c r="I71" i="13"/>
  <c r="I76" i="13"/>
  <c r="I75" i="13"/>
  <c r="I70" i="13"/>
  <c r="I77" i="13"/>
  <c r="I72" i="13"/>
  <c r="I68" i="13"/>
  <c r="I69" i="13"/>
  <c r="I73" i="13"/>
  <c r="I74" i="13"/>
  <c r="I107" i="13"/>
  <c r="I103" i="13"/>
  <c r="I104" i="13"/>
  <c r="I105" i="13"/>
  <c r="I102" i="13"/>
  <c r="I106" i="13"/>
  <c r="L21" i="13"/>
  <c r="L22" i="13"/>
  <c r="L17" i="13"/>
  <c r="L20" i="13"/>
  <c r="L18" i="13"/>
  <c r="L19" i="13"/>
  <c r="L39" i="13"/>
  <c r="L41" i="13"/>
  <c r="L40" i="13"/>
  <c r="L42" i="13"/>
  <c r="L74" i="13"/>
  <c r="L70" i="13"/>
  <c r="L68" i="13"/>
  <c r="L72" i="13"/>
  <c r="L78" i="13"/>
  <c r="L67" i="13"/>
  <c r="L77" i="13"/>
  <c r="L69" i="13"/>
  <c r="L75" i="13"/>
  <c r="L73" i="13"/>
  <c r="L76" i="13"/>
  <c r="L71" i="13"/>
  <c r="L106" i="13"/>
  <c r="L102" i="13"/>
  <c r="L107" i="13"/>
  <c r="L104" i="13"/>
  <c r="L105" i="13"/>
  <c r="L103" i="13"/>
  <c r="R22" i="13"/>
  <c r="R19" i="13"/>
  <c r="R17" i="13"/>
  <c r="R20" i="13"/>
  <c r="R18" i="13"/>
  <c r="R21" i="13"/>
  <c r="R42" i="13"/>
  <c r="R41" i="13"/>
  <c r="R40" i="13"/>
  <c r="R39" i="13"/>
  <c r="R76" i="13"/>
  <c r="R67" i="13"/>
  <c r="R69" i="13"/>
  <c r="R73" i="13"/>
  <c r="R70" i="13"/>
  <c r="R74" i="13"/>
  <c r="R77" i="13"/>
  <c r="R78" i="13"/>
  <c r="R71" i="13"/>
  <c r="R75" i="13"/>
  <c r="R72" i="13"/>
  <c r="R68" i="13"/>
  <c r="R105" i="13"/>
  <c r="R106" i="13"/>
  <c r="R103" i="13"/>
  <c r="R102" i="13"/>
  <c r="R104" i="13"/>
  <c r="R107" i="13"/>
  <c r="U19" i="13"/>
  <c r="U21" i="13"/>
  <c r="U20" i="13"/>
  <c r="U17" i="13"/>
  <c r="U18" i="13"/>
  <c r="U22" i="13"/>
  <c r="U42" i="13"/>
  <c r="U41" i="13"/>
  <c r="U39" i="13"/>
  <c r="U40" i="13"/>
  <c r="U72" i="13"/>
  <c r="U68" i="13"/>
  <c r="U76" i="13"/>
  <c r="U73" i="13"/>
  <c r="U78" i="13"/>
  <c r="U75" i="13"/>
  <c r="U70" i="13"/>
  <c r="U74" i="13"/>
  <c r="U77" i="13"/>
  <c r="U69" i="13"/>
  <c r="U67" i="13"/>
  <c r="U71" i="13"/>
  <c r="U104" i="13"/>
  <c r="U102" i="13"/>
  <c r="U105" i="13"/>
  <c r="U103" i="13"/>
  <c r="U107" i="13"/>
  <c r="U106" i="13"/>
  <c r="X20" i="13"/>
  <c r="X21" i="13"/>
  <c r="X17" i="13"/>
  <c r="X19" i="13"/>
  <c r="X18" i="13"/>
  <c r="X22" i="13"/>
  <c r="X41" i="13"/>
  <c r="X40" i="13"/>
  <c r="X39" i="13"/>
  <c r="X42" i="13"/>
  <c r="X74" i="13"/>
  <c r="X67" i="13"/>
  <c r="X71" i="13"/>
  <c r="X78" i="13"/>
  <c r="X68" i="13"/>
  <c r="X75" i="13"/>
  <c r="X76" i="13"/>
  <c r="X77" i="13"/>
  <c r="X72" i="13"/>
  <c r="X69" i="13"/>
  <c r="X70" i="13"/>
  <c r="X73" i="13"/>
  <c r="X107" i="13"/>
  <c r="X103" i="13"/>
  <c r="X104" i="13"/>
  <c r="X102" i="13"/>
  <c r="X106" i="13"/>
  <c r="X105" i="13"/>
  <c r="AD21" i="13"/>
  <c r="AD20" i="13"/>
  <c r="AD19" i="13"/>
  <c r="AD18" i="13"/>
  <c r="AD17" i="13"/>
  <c r="AD22" i="13"/>
  <c r="AD39" i="13"/>
  <c r="AD41" i="13"/>
  <c r="AD40" i="13"/>
  <c r="AD42" i="13"/>
  <c r="AD77" i="13"/>
  <c r="AD70" i="13"/>
  <c r="AD68" i="13"/>
  <c r="AD74" i="13"/>
  <c r="AD71" i="13"/>
  <c r="AD67" i="13"/>
  <c r="AD73" i="13"/>
  <c r="AD72" i="13"/>
  <c r="AD76" i="13"/>
  <c r="AD69" i="13"/>
  <c r="AD75" i="13"/>
  <c r="AD78" i="13"/>
  <c r="AD106" i="13"/>
  <c r="AD107" i="13"/>
  <c r="AD102" i="13"/>
  <c r="AD105" i="13"/>
  <c r="AD104" i="13"/>
  <c r="AD103" i="13"/>
  <c r="AG22" i="13"/>
  <c r="AG19" i="13"/>
  <c r="AG17" i="13"/>
  <c r="AG20" i="13"/>
  <c r="AG21" i="13"/>
  <c r="AG18" i="13"/>
  <c r="AG42" i="13"/>
  <c r="AG41" i="13"/>
  <c r="AG40" i="13"/>
  <c r="AG39" i="13"/>
  <c r="AG71" i="13"/>
  <c r="AG76" i="13"/>
  <c r="AG73" i="13"/>
  <c r="AG69" i="13"/>
  <c r="AG67" i="13"/>
  <c r="AG68" i="13"/>
  <c r="AG70" i="13"/>
  <c r="AG77" i="13"/>
  <c r="AG72" i="13"/>
  <c r="AG74" i="13"/>
  <c r="AG75" i="13"/>
  <c r="AG78" i="13"/>
  <c r="AG105" i="13"/>
  <c r="AG106" i="13"/>
  <c r="AG103" i="13"/>
  <c r="AG107" i="13"/>
  <c r="AG104" i="13"/>
  <c r="AG102" i="13"/>
  <c r="AJ19" i="13"/>
  <c r="AJ18" i="13"/>
  <c r="AJ22" i="13"/>
  <c r="AJ17" i="13"/>
  <c r="AJ21" i="13"/>
  <c r="AJ20" i="13"/>
  <c r="AJ42" i="13"/>
  <c r="AJ40" i="13"/>
  <c r="AJ39" i="13"/>
  <c r="AJ41" i="13"/>
  <c r="AJ68" i="13"/>
  <c r="AJ75" i="13"/>
  <c r="AJ72" i="13"/>
  <c r="AJ74" i="13"/>
  <c r="AJ69" i="13"/>
  <c r="AJ71" i="13"/>
  <c r="AJ73" i="13"/>
  <c r="AJ67" i="13"/>
  <c r="AJ76" i="13"/>
  <c r="AJ77" i="13"/>
  <c r="AJ70" i="13"/>
  <c r="AJ78" i="13"/>
  <c r="AJ104" i="13"/>
  <c r="AJ105" i="13"/>
  <c r="AJ102" i="13"/>
  <c r="AJ106" i="13"/>
  <c r="AJ103" i="13"/>
  <c r="AJ107" i="13"/>
  <c r="F37" i="13"/>
  <c r="F35" i="13"/>
  <c r="F36" i="13"/>
  <c r="F38" i="13"/>
  <c r="I16" i="13"/>
  <c r="I14" i="13"/>
  <c r="I13" i="13"/>
  <c r="I15" i="13"/>
  <c r="I101" i="13"/>
  <c r="I98" i="13"/>
  <c r="I94" i="13"/>
  <c r="I95" i="13"/>
  <c r="I99" i="13"/>
  <c r="I96" i="13"/>
  <c r="I100" i="13"/>
  <c r="I97" i="13"/>
  <c r="I93" i="13"/>
  <c r="L35" i="13"/>
  <c r="L38" i="13"/>
  <c r="L37" i="13"/>
  <c r="L36" i="13"/>
  <c r="R37" i="13"/>
  <c r="R38" i="13"/>
  <c r="R36" i="13"/>
  <c r="R35" i="13"/>
  <c r="F42" i="13"/>
  <c r="F40" i="13"/>
  <c r="F41" i="13"/>
  <c r="F39" i="13"/>
  <c r="I20" i="13"/>
  <c r="I21" i="13"/>
  <c r="I17" i="13"/>
  <c r="I18" i="13"/>
  <c r="I19" i="13"/>
  <c r="I22" i="13"/>
  <c r="F23" i="13"/>
  <c r="F27" i="13"/>
  <c r="F28" i="13"/>
  <c r="F24" i="13"/>
  <c r="F25" i="13"/>
  <c r="F26" i="13"/>
  <c r="F49" i="13"/>
  <c r="F47" i="13"/>
  <c r="F50" i="13"/>
  <c r="F48" i="13"/>
  <c r="F51" i="13"/>
  <c r="F83" i="13"/>
  <c r="F79" i="13"/>
  <c r="F81" i="13"/>
  <c r="F80" i="13"/>
  <c r="F82" i="13"/>
  <c r="F45" i="13"/>
  <c r="F43" i="13"/>
  <c r="F44" i="13"/>
  <c r="E204" i="13" s="1"/>
  <c r="F46" i="13"/>
  <c r="I26" i="13"/>
  <c r="I23" i="13"/>
  <c r="I27" i="13"/>
  <c r="I25" i="13"/>
  <c r="I28" i="13"/>
  <c r="I24" i="13"/>
  <c r="I48" i="13"/>
  <c r="I51" i="13"/>
  <c r="I47" i="13"/>
  <c r="I49" i="13"/>
  <c r="I50" i="13"/>
  <c r="I82" i="13"/>
  <c r="I80" i="13"/>
  <c r="I83" i="13"/>
  <c r="I81" i="13"/>
  <c r="I79" i="13"/>
  <c r="I43" i="13"/>
  <c r="I44" i="13"/>
  <c r="I46" i="13"/>
  <c r="I45" i="13"/>
  <c r="L25" i="13"/>
  <c r="L27" i="13"/>
  <c r="L24" i="13"/>
  <c r="L28" i="13"/>
  <c r="L26" i="13"/>
  <c r="L23" i="13"/>
  <c r="L51" i="13"/>
  <c r="L50" i="13"/>
  <c r="L49" i="13"/>
  <c r="L47" i="13"/>
  <c r="L48" i="13"/>
  <c r="L80" i="13"/>
  <c r="L79" i="13"/>
  <c r="L81" i="13"/>
  <c r="L83" i="13"/>
  <c r="L82" i="13"/>
  <c r="L44" i="13"/>
  <c r="L45" i="13"/>
  <c r="L46" i="13"/>
  <c r="L43" i="13"/>
  <c r="R28" i="13"/>
  <c r="R25" i="13"/>
  <c r="R26" i="13"/>
  <c r="R23" i="13"/>
  <c r="R27" i="13"/>
  <c r="R24" i="13"/>
  <c r="R49" i="13"/>
  <c r="R47" i="13"/>
  <c r="R48" i="13"/>
  <c r="R50" i="13"/>
  <c r="R51" i="13"/>
  <c r="R83" i="13"/>
  <c r="R79" i="13"/>
  <c r="R80" i="13"/>
  <c r="R82" i="13"/>
  <c r="R81" i="13"/>
  <c r="R45" i="13"/>
  <c r="R46" i="13"/>
  <c r="R44" i="13"/>
  <c r="R43" i="13"/>
  <c r="U27" i="13"/>
  <c r="U24" i="13"/>
  <c r="U26" i="13"/>
  <c r="U28" i="13"/>
  <c r="U25" i="13"/>
  <c r="U23" i="13"/>
  <c r="U49" i="13"/>
  <c r="U47" i="13"/>
  <c r="U50" i="13"/>
  <c r="U48" i="13"/>
  <c r="U51" i="13"/>
  <c r="U83" i="13"/>
  <c r="U79" i="13"/>
  <c r="U81" i="13"/>
  <c r="U80" i="13"/>
  <c r="U82" i="13"/>
  <c r="U44" i="13"/>
  <c r="U46" i="13"/>
  <c r="U45" i="13"/>
  <c r="U43" i="13"/>
  <c r="X28" i="13"/>
  <c r="X27" i="13"/>
  <c r="X26" i="13"/>
  <c r="X23" i="13"/>
  <c r="X24" i="13"/>
  <c r="X25" i="13"/>
  <c r="X48" i="13"/>
  <c r="X49" i="13"/>
  <c r="X50" i="13"/>
  <c r="X51" i="13"/>
  <c r="X47" i="13"/>
  <c r="X81" i="13"/>
  <c r="X83" i="13"/>
  <c r="X79" i="13"/>
  <c r="X82" i="13"/>
  <c r="X80" i="13"/>
  <c r="X43" i="13"/>
  <c r="X45" i="13"/>
  <c r="X46" i="13"/>
  <c r="X44" i="13"/>
  <c r="AD25" i="13"/>
  <c r="AD24" i="13"/>
  <c r="AD28" i="13"/>
  <c r="AD27" i="13"/>
  <c r="AD26" i="13"/>
  <c r="AD23" i="13"/>
  <c r="AD51" i="13"/>
  <c r="AD47" i="13"/>
  <c r="AD50" i="13"/>
  <c r="AD49" i="13"/>
  <c r="AD48" i="13"/>
  <c r="AD79" i="13"/>
  <c r="AD81" i="13"/>
  <c r="AD80" i="13"/>
  <c r="AD82" i="13"/>
  <c r="AD83" i="13"/>
  <c r="AD44" i="13"/>
  <c r="AD45" i="13"/>
  <c r="AD46" i="13"/>
  <c r="AD43" i="13"/>
  <c r="AG26" i="13"/>
  <c r="AG25" i="13"/>
  <c r="AG28" i="13"/>
  <c r="AG23" i="13"/>
  <c r="AG24" i="13"/>
  <c r="AG27" i="13"/>
  <c r="AG50" i="13"/>
  <c r="AG51" i="13"/>
  <c r="AG48" i="13"/>
  <c r="AG47" i="13"/>
  <c r="AG49" i="13"/>
  <c r="AG81" i="13"/>
  <c r="AG83" i="13"/>
  <c r="AG80" i="13"/>
  <c r="AG79" i="13"/>
  <c r="AG82" i="13"/>
  <c r="AG45" i="13"/>
  <c r="AG46" i="13"/>
  <c r="AG43" i="13"/>
  <c r="AG44" i="13"/>
  <c r="AJ27" i="13"/>
  <c r="AJ25" i="13"/>
  <c r="AJ24" i="13"/>
  <c r="AJ26" i="13"/>
  <c r="AJ28" i="13"/>
  <c r="AJ23" i="13"/>
  <c r="AJ49" i="13"/>
  <c r="AJ50" i="13"/>
  <c r="AJ47" i="13"/>
  <c r="AJ51" i="13"/>
  <c r="AJ48" i="13"/>
  <c r="AJ82" i="13"/>
  <c r="AJ83" i="13"/>
  <c r="AJ79" i="13"/>
  <c r="AJ81" i="13"/>
  <c r="AJ80" i="13"/>
  <c r="AJ43" i="13"/>
  <c r="AJ45" i="13"/>
  <c r="AJ44" i="13"/>
  <c r="AJ46" i="13"/>
  <c r="AB53" i="13" l="1"/>
  <c r="G103" i="13"/>
  <c r="D80" i="13"/>
  <c r="P5" i="13"/>
  <c r="D30" i="13"/>
  <c r="AE5" i="13"/>
  <c r="AH68" i="13"/>
  <c r="G40" i="13"/>
  <c r="D103" i="13"/>
  <c r="D68" i="13"/>
  <c r="V36" i="13"/>
  <c r="S30" i="13"/>
  <c r="G48" i="13"/>
  <c r="AE60" i="13"/>
  <c r="V60" i="13"/>
  <c r="P85" i="13"/>
  <c r="J53" i="13"/>
  <c r="D24" i="13"/>
  <c r="D36" i="13"/>
  <c r="V94" i="13"/>
  <c r="V14" i="13"/>
  <c r="AH53" i="13"/>
  <c r="AE30" i="13"/>
  <c r="D53" i="13"/>
  <c r="S40" i="13"/>
  <c r="AB30" i="13"/>
  <c r="V44" i="13"/>
  <c r="G80" i="13"/>
  <c r="G94" i="13"/>
  <c r="AE40" i="13"/>
  <c r="AE18" i="13"/>
  <c r="V103" i="13"/>
  <c r="AB14" i="13"/>
  <c r="V5" i="13"/>
  <c r="P53" i="13"/>
  <c r="G5" i="13"/>
  <c r="AH48" i="13"/>
  <c r="AE80" i="13"/>
  <c r="P36" i="13"/>
  <c r="AB40" i="13"/>
  <c r="AB18" i="13"/>
  <c r="V40" i="13"/>
  <c r="S68" i="13"/>
  <c r="P103" i="13"/>
  <c r="AH60" i="13"/>
  <c r="AH36" i="13"/>
  <c r="AH14" i="13"/>
  <c r="AB36" i="13"/>
  <c r="P60" i="13"/>
  <c r="P14" i="13"/>
  <c r="J14" i="13"/>
  <c r="AH85" i="13"/>
  <c r="S85" i="13"/>
  <c r="S53" i="13"/>
  <c r="J30" i="13"/>
  <c r="AE48" i="13"/>
  <c r="AB80" i="13"/>
  <c r="AB48" i="13"/>
  <c r="AB24" i="13"/>
  <c r="S48" i="13"/>
  <c r="S24" i="13"/>
  <c r="J48" i="13"/>
  <c r="D44" i="13"/>
  <c r="AH40" i="13"/>
  <c r="AH18" i="13"/>
  <c r="AE103" i="13"/>
  <c r="AE68" i="13"/>
  <c r="J40" i="13"/>
  <c r="D18" i="13"/>
  <c r="J94" i="13"/>
  <c r="S60" i="13"/>
  <c r="P94" i="13"/>
  <c r="AE53" i="13"/>
  <c r="AB85" i="13"/>
  <c r="V85" i="13"/>
  <c r="V53" i="13"/>
  <c r="J5" i="13"/>
  <c r="G85" i="13"/>
  <c r="AH44" i="13"/>
  <c r="V80" i="13"/>
  <c r="V24" i="13"/>
  <c r="P44" i="13"/>
  <c r="P48" i="13"/>
  <c r="P24" i="13"/>
  <c r="J80" i="13"/>
  <c r="G24" i="13"/>
  <c r="D48" i="13"/>
  <c r="AH103" i="13"/>
  <c r="V68" i="13"/>
  <c r="S18" i="13"/>
  <c r="P18" i="13"/>
  <c r="D14" i="13"/>
  <c r="AE36" i="13"/>
  <c r="AE14" i="13"/>
  <c r="G36" i="13"/>
  <c r="V48" i="13"/>
  <c r="S103" i="13"/>
  <c r="G68" i="13"/>
  <c r="AB60" i="13"/>
  <c r="S94" i="13"/>
  <c r="S36" i="13"/>
  <c r="J60" i="13"/>
  <c r="AB5" i="13"/>
  <c r="V30" i="13"/>
  <c r="J85" i="13"/>
  <c r="AE44" i="13"/>
  <c r="D94" i="13"/>
  <c r="AH5" i="13"/>
  <c r="P30" i="13"/>
  <c r="G53" i="13"/>
  <c r="D85" i="13"/>
  <c r="AH80" i="13"/>
  <c r="AH24" i="13"/>
  <c r="AE24" i="13"/>
  <c r="AB44" i="13"/>
  <c r="S44" i="13"/>
  <c r="S80" i="13"/>
  <c r="P80" i="13"/>
  <c r="J44" i="13"/>
  <c r="J24" i="13"/>
  <c r="G44" i="13"/>
  <c r="G18" i="13"/>
  <c r="D40" i="13"/>
  <c r="J36" i="13"/>
  <c r="G14" i="13"/>
  <c r="AB103" i="13"/>
  <c r="AB68" i="13"/>
  <c r="V18" i="13"/>
  <c r="P68" i="13"/>
  <c r="P40" i="13"/>
  <c r="J103" i="13"/>
  <c r="J68" i="13"/>
  <c r="J18" i="13"/>
  <c r="G60" i="13"/>
  <c r="AH94" i="13"/>
  <c r="AE94" i="13"/>
  <c r="AB94" i="13"/>
  <c r="S14" i="13"/>
  <c r="D60" i="13"/>
  <c r="D5" i="13"/>
  <c r="AH30" i="13"/>
  <c r="AE85" i="13"/>
  <c r="S5" i="13"/>
  <c r="G30" i="13"/>
  <c r="AF44" i="12" l="1"/>
  <c r="AF43" i="12" s="1"/>
  <c r="AF103" i="12"/>
  <c r="AF102" i="12" s="1"/>
  <c r="AF94" i="12"/>
  <c r="AF93" i="12" s="1"/>
  <c r="AF85" i="12"/>
  <c r="AF84" i="12" s="1"/>
  <c r="AF80" i="12"/>
  <c r="AF79" i="12" s="1"/>
  <c r="AF68" i="12"/>
  <c r="AF67" i="12" s="1"/>
  <c r="AF60" i="12"/>
  <c r="AF59" i="12" s="1"/>
  <c r="AF53" i="12"/>
  <c r="AF52" i="12" s="1"/>
  <c r="AF48" i="12"/>
  <c r="AF47" i="12" s="1"/>
  <c r="AF40" i="12"/>
  <c r="AF39" i="12" s="1"/>
  <c r="AF36" i="12"/>
  <c r="AF35" i="12" s="1"/>
  <c r="AF30" i="12"/>
  <c r="AF29" i="12" s="1"/>
  <c r="AF24" i="12"/>
  <c r="AF23" i="12" s="1"/>
  <c r="AF18" i="12"/>
  <c r="AF17" i="12" s="1"/>
  <c r="AF14" i="12"/>
  <c r="AF13" i="12" s="1"/>
  <c r="AF5" i="12"/>
  <c r="AF4" i="12" s="1"/>
  <c r="AE44" i="12"/>
  <c r="AE43" i="12" s="1"/>
  <c r="AE103" i="12"/>
  <c r="AE102" i="12" s="1"/>
  <c r="AE94" i="12"/>
  <c r="AE93" i="12" s="1"/>
  <c r="AE85" i="12"/>
  <c r="AE84" i="12" s="1"/>
  <c r="AE80" i="12"/>
  <c r="AE79" i="12" s="1"/>
  <c r="AE68" i="12"/>
  <c r="AE67" i="12" s="1"/>
  <c r="AE60" i="12"/>
  <c r="AE59" i="12" s="1"/>
  <c r="AE53" i="12"/>
  <c r="AE52" i="12" s="1"/>
  <c r="AE48" i="12"/>
  <c r="AE47" i="12" s="1"/>
  <c r="AE40" i="12"/>
  <c r="AE39" i="12" s="1"/>
  <c r="AE36" i="12"/>
  <c r="AE35" i="12" s="1"/>
  <c r="AE30" i="12"/>
  <c r="AE29" i="12" s="1"/>
  <c r="AE24" i="12"/>
  <c r="AE23" i="12" s="1"/>
  <c r="AE18" i="12"/>
  <c r="AE17" i="12" s="1"/>
  <c r="AE14" i="12"/>
  <c r="AE13" i="12" s="1"/>
  <c r="AE5" i="12"/>
  <c r="AE4" i="12" s="1"/>
  <c r="AD44" i="12"/>
  <c r="AD43" i="12" s="1"/>
  <c r="AD103" i="12"/>
  <c r="AD102" i="12" s="1"/>
  <c r="AD94" i="12"/>
  <c r="AD93" i="12" s="1"/>
  <c r="AD85" i="12"/>
  <c r="AD84" i="12" s="1"/>
  <c r="AD80" i="12"/>
  <c r="AD79" i="12" s="1"/>
  <c r="AD68" i="12"/>
  <c r="AD67" i="12" s="1"/>
  <c r="AD60" i="12"/>
  <c r="AD59" i="12" s="1"/>
  <c r="AD53" i="12"/>
  <c r="AD52" i="12" s="1"/>
  <c r="AD48" i="12"/>
  <c r="AD47" i="12" s="1"/>
  <c r="AD40" i="12"/>
  <c r="AD39" i="12" s="1"/>
  <c r="AD36" i="12"/>
  <c r="AD35" i="12" s="1"/>
  <c r="AD30" i="12"/>
  <c r="AD29" i="12" s="1"/>
  <c r="AD24" i="12"/>
  <c r="AD23" i="12" s="1"/>
  <c r="AD18" i="12"/>
  <c r="AD17" i="12" s="1"/>
  <c r="AD14" i="12"/>
  <c r="AD13" i="12" s="1"/>
  <c r="AD5" i="12"/>
  <c r="AD4" i="12" s="1"/>
  <c r="U44" i="12"/>
  <c r="U43" i="12" s="1"/>
  <c r="U103" i="12"/>
  <c r="U102" i="12" s="1"/>
  <c r="U94" i="12"/>
  <c r="U93" i="12" s="1"/>
  <c r="U85" i="12"/>
  <c r="U84" i="12" s="1"/>
  <c r="U80" i="12"/>
  <c r="U79" i="12" s="1"/>
  <c r="U68" i="12"/>
  <c r="U67" i="12" s="1"/>
  <c r="U60" i="12"/>
  <c r="U59" i="12" s="1"/>
  <c r="U53" i="12"/>
  <c r="U52" i="12" s="1"/>
  <c r="U48" i="12"/>
  <c r="U47" i="12" s="1"/>
  <c r="U40" i="12"/>
  <c r="U39" i="12" s="1"/>
  <c r="U36" i="12"/>
  <c r="U35" i="12" s="1"/>
  <c r="U30" i="12"/>
  <c r="U29" i="12" s="1"/>
  <c r="U24" i="12"/>
  <c r="U23" i="12" s="1"/>
  <c r="U18" i="12"/>
  <c r="U17" i="12" s="1"/>
  <c r="U14" i="12"/>
  <c r="U13" i="12" s="1"/>
  <c r="U5" i="12"/>
  <c r="U4" i="12" s="1"/>
  <c r="T44" i="12"/>
  <c r="T43" i="12" s="1"/>
  <c r="T103" i="12"/>
  <c r="T102" i="12" s="1"/>
  <c r="T94" i="12"/>
  <c r="T93" i="12" s="1"/>
  <c r="T85" i="12"/>
  <c r="T84" i="12" s="1"/>
  <c r="T80" i="12"/>
  <c r="T79" i="12" s="1"/>
  <c r="T68" i="12"/>
  <c r="T67" i="12" s="1"/>
  <c r="T60" i="12"/>
  <c r="T59" i="12" s="1"/>
  <c r="T53" i="12"/>
  <c r="T52" i="12" s="1"/>
  <c r="T48" i="12"/>
  <c r="T47" i="12" s="1"/>
  <c r="T40" i="12"/>
  <c r="T39" i="12" s="1"/>
  <c r="T36" i="12"/>
  <c r="T35" i="12" s="1"/>
  <c r="T30" i="12"/>
  <c r="T29" i="12" s="1"/>
  <c r="T24" i="12"/>
  <c r="T23" i="12" s="1"/>
  <c r="T18" i="12"/>
  <c r="T17" i="12" s="1"/>
  <c r="T14" i="12"/>
  <c r="T13" i="12" s="1"/>
  <c r="T5" i="12"/>
  <c r="T4" i="12" s="1"/>
  <c r="S44" i="12"/>
  <c r="S43" i="12" s="1"/>
  <c r="S103" i="12"/>
  <c r="S102" i="12" s="1"/>
  <c r="S94" i="12"/>
  <c r="S93" i="12" s="1"/>
  <c r="S85" i="12"/>
  <c r="S84" i="12" s="1"/>
  <c r="S80" i="12"/>
  <c r="S79" i="12" s="1"/>
  <c r="S68" i="12"/>
  <c r="S67" i="12" s="1"/>
  <c r="S60" i="12"/>
  <c r="S59" i="12" s="1"/>
  <c r="S53" i="12"/>
  <c r="S52" i="12" s="1"/>
  <c r="S48" i="12"/>
  <c r="S47" i="12" s="1"/>
  <c r="S40" i="12"/>
  <c r="S39" i="12" s="1"/>
  <c r="S36" i="12"/>
  <c r="S35" i="12" s="1"/>
  <c r="S30" i="12"/>
  <c r="S29" i="12" s="1"/>
  <c r="S24" i="12"/>
  <c r="S23" i="12" s="1"/>
  <c r="S18" i="12"/>
  <c r="S17" i="12" s="1"/>
  <c r="S14" i="12"/>
  <c r="S13" i="12" s="1"/>
  <c r="S5" i="12"/>
  <c r="S4" i="12" s="1"/>
  <c r="J44" i="12"/>
  <c r="J43" i="12" s="1"/>
  <c r="J103" i="12"/>
  <c r="J102" i="12" s="1"/>
  <c r="J94" i="12"/>
  <c r="J93" i="12" s="1"/>
  <c r="J85" i="12"/>
  <c r="J84" i="12" s="1"/>
  <c r="J80" i="12"/>
  <c r="J79" i="12" s="1"/>
  <c r="J68" i="12"/>
  <c r="J67" i="12" s="1"/>
  <c r="J60" i="12"/>
  <c r="J59" i="12" s="1"/>
  <c r="J53" i="12"/>
  <c r="J52" i="12" s="1"/>
  <c r="J48" i="12"/>
  <c r="J47" i="12" s="1"/>
  <c r="J40" i="12"/>
  <c r="J39" i="12" s="1"/>
  <c r="J36" i="12"/>
  <c r="J35" i="12" s="1"/>
  <c r="J30" i="12"/>
  <c r="J29" i="12" s="1"/>
  <c r="J24" i="12"/>
  <c r="J23" i="12" s="1"/>
  <c r="J18" i="12"/>
  <c r="J17" i="12" s="1"/>
  <c r="J14" i="12"/>
  <c r="J13" i="12" s="1"/>
  <c r="J5" i="12"/>
  <c r="J4" i="12" s="1"/>
  <c r="I44" i="12"/>
  <c r="I43" i="12" s="1"/>
  <c r="I103" i="12"/>
  <c r="I102" i="12" s="1"/>
  <c r="I94" i="12"/>
  <c r="I93" i="12" s="1"/>
  <c r="I85" i="12"/>
  <c r="I84" i="12" s="1"/>
  <c r="I80" i="12"/>
  <c r="I79" i="12" s="1"/>
  <c r="I68" i="12"/>
  <c r="I67" i="12" s="1"/>
  <c r="I60" i="12"/>
  <c r="I59" i="12" s="1"/>
  <c r="I53" i="12"/>
  <c r="I52" i="12" s="1"/>
  <c r="I48" i="12"/>
  <c r="I47" i="12" s="1"/>
  <c r="I40" i="12"/>
  <c r="I39" i="12" s="1"/>
  <c r="I36" i="12"/>
  <c r="I35" i="12" s="1"/>
  <c r="I30" i="12"/>
  <c r="I29" i="12" s="1"/>
  <c r="I24" i="12"/>
  <c r="I23" i="12" s="1"/>
  <c r="I18" i="12"/>
  <c r="I17" i="12" s="1"/>
  <c r="I14" i="12"/>
  <c r="I13" i="12" s="1"/>
  <c r="I5" i="12"/>
  <c r="I4" i="12" s="1"/>
  <c r="H44" i="12"/>
  <c r="H43" i="12" s="1"/>
  <c r="H103" i="12"/>
  <c r="H102" i="12" s="1"/>
  <c r="H94" i="12"/>
  <c r="H93" i="12" s="1"/>
  <c r="H85" i="12"/>
  <c r="H84" i="12" s="1"/>
  <c r="H80" i="12"/>
  <c r="H79" i="12" s="1"/>
  <c r="H68" i="12"/>
  <c r="H67" i="12" s="1"/>
  <c r="H60" i="12"/>
  <c r="H59" i="12" s="1"/>
  <c r="H53" i="12"/>
  <c r="H52" i="12" s="1"/>
  <c r="H48" i="12"/>
  <c r="H47" i="12" s="1"/>
  <c r="H40" i="12"/>
  <c r="H39" i="12" s="1"/>
  <c r="H36" i="12"/>
  <c r="H35" i="12" s="1"/>
  <c r="H30" i="12"/>
  <c r="H29" i="12" s="1"/>
  <c r="H24" i="12"/>
  <c r="H23" i="12" s="1"/>
  <c r="H18" i="12"/>
  <c r="H17" i="12" s="1"/>
  <c r="H14" i="12"/>
  <c r="H13" i="12" s="1"/>
  <c r="H5" i="12"/>
  <c r="H4" i="12" s="1"/>
  <c r="AJ13" i="9" l="1"/>
  <c r="AI14" i="9"/>
  <c r="AJ17" i="9"/>
  <c r="AI18" i="9"/>
  <c r="AI22" i="9"/>
  <c r="AI7" i="9"/>
  <c r="AJ18" i="9"/>
  <c r="AI19" i="9"/>
  <c r="AJ22" i="9"/>
  <c r="AJ7" i="9"/>
  <c r="X23" i="9"/>
  <c r="AH9" i="9"/>
  <c r="AJ11" i="9"/>
  <c r="AJ15" i="9"/>
  <c r="AI16" i="9"/>
  <c r="N23" i="9"/>
  <c r="AJ8" i="9"/>
  <c r="AI9" i="9"/>
  <c r="AJ12" i="9"/>
  <c r="AH14" i="9"/>
  <c r="AJ16" i="9"/>
  <c r="AJ20" i="9"/>
  <c r="O23" i="9"/>
  <c r="Y23" i="9"/>
  <c r="AH8" i="9"/>
  <c r="AH10" i="9"/>
  <c r="AJ14" i="9"/>
  <c r="AJ19" i="9"/>
  <c r="AI21" i="9"/>
  <c r="D23" i="9"/>
  <c r="P23" i="9"/>
  <c r="Z23" i="9"/>
  <c r="AI8" i="9"/>
  <c r="AJ9" i="9"/>
  <c r="AI10" i="9"/>
  <c r="AH11" i="9"/>
  <c r="AH12" i="9"/>
  <c r="AH13" i="9"/>
  <c r="AH15" i="9"/>
  <c r="AH16" i="9"/>
  <c r="AH17" i="9"/>
  <c r="AI20" i="9"/>
  <c r="AJ21" i="9"/>
  <c r="AJ10" i="9"/>
  <c r="AI11" i="9"/>
  <c r="AI12" i="9"/>
  <c r="AI13" i="9"/>
  <c r="AI15" i="9"/>
  <c r="AI17" i="9"/>
  <c r="AH18" i="9"/>
  <c r="AH19" i="9"/>
  <c r="AH20" i="9"/>
  <c r="AH21" i="9"/>
  <c r="AH22" i="9"/>
  <c r="AH7" i="9"/>
  <c r="E23" i="9"/>
  <c r="F23" i="9"/>
  <c r="AJ23" i="9" l="1"/>
  <c r="AH23" i="9"/>
  <c r="AI23" i="9"/>
  <c r="S22" i="9" l="1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Q22" i="9"/>
  <c r="Q21" i="9"/>
  <c r="Q20" i="9"/>
  <c r="Q19" i="9"/>
  <c r="T19" i="9" s="1"/>
  <c r="Q18" i="9"/>
  <c r="Q17" i="9"/>
  <c r="Q16" i="9"/>
  <c r="Q15" i="9"/>
  <c r="T15" i="9" s="1"/>
  <c r="Q14" i="9"/>
  <c r="Q13" i="9"/>
  <c r="Q12" i="9"/>
  <c r="Q11" i="9"/>
  <c r="Q10" i="9"/>
  <c r="Q9" i="9"/>
  <c r="T9" i="9" s="1"/>
  <c r="Q8" i="9"/>
  <c r="Q7" i="9"/>
  <c r="T17" i="9" l="1"/>
  <c r="T11" i="9"/>
  <c r="T14" i="9"/>
  <c r="T22" i="9"/>
  <c r="T12" i="9"/>
  <c r="T20" i="9"/>
  <c r="T13" i="9"/>
  <c r="T21" i="9"/>
  <c r="T10" i="9"/>
  <c r="T18" i="9"/>
  <c r="T8" i="9"/>
  <c r="T16" i="9"/>
  <c r="Q23" i="9"/>
  <c r="T7" i="9"/>
  <c r="R23" i="9"/>
  <c r="S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I19" i="9"/>
  <c r="I15" i="9"/>
  <c r="I11" i="9"/>
  <c r="I10" i="9"/>
  <c r="I7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H7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G10" i="9"/>
  <c r="G7" i="9"/>
  <c r="AK10" i="9" l="1"/>
  <c r="AM15" i="9"/>
  <c r="AD14" i="9"/>
  <c r="AD22" i="9"/>
  <c r="AD13" i="9"/>
  <c r="AD10" i="9"/>
  <c r="AD18" i="9"/>
  <c r="AM11" i="9"/>
  <c r="AM10" i="9"/>
  <c r="AD15" i="9"/>
  <c r="AM19" i="9"/>
  <c r="AD16" i="9"/>
  <c r="T23" i="9"/>
  <c r="G8" i="9"/>
  <c r="G16" i="9"/>
  <c r="G20" i="9"/>
  <c r="H8" i="9"/>
  <c r="AL8" i="9" s="1"/>
  <c r="H16" i="9"/>
  <c r="AL16" i="9" s="1"/>
  <c r="AD8" i="9"/>
  <c r="AD20" i="9"/>
  <c r="I12" i="9"/>
  <c r="AM12" i="9" s="1"/>
  <c r="I20" i="9"/>
  <c r="AM20" i="9" s="1"/>
  <c r="G9" i="9"/>
  <c r="G17" i="9"/>
  <c r="H13" i="9"/>
  <c r="AL13" i="9" s="1"/>
  <c r="H21" i="9"/>
  <c r="AL21" i="9" s="1"/>
  <c r="I13" i="9"/>
  <c r="AM13" i="9" s="1"/>
  <c r="I21" i="9"/>
  <c r="AM21" i="9" s="1"/>
  <c r="AD21" i="9"/>
  <c r="G18" i="9"/>
  <c r="H10" i="9"/>
  <c r="AL10" i="9" s="1"/>
  <c r="H18" i="9"/>
  <c r="AL18" i="9" s="1"/>
  <c r="H22" i="9"/>
  <c r="AL22" i="9" s="1"/>
  <c r="I18" i="9"/>
  <c r="AM18" i="9" s="1"/>
  <c r="G12" i="9"/>
  <c r="H12" i="9"/>
  <c r="AL12" i="9" s="1"/>
  <c r="H20" i="9"/>
  <c r="AL20" i="9" s="1"/>
  <c r="AD12" i="9"/>
  <c r="I8" i="9"/>
  <c r="AM8" i="9" s="1"/>
  <c r="I16" i="9"/>
  <c r="AM16" i="9" s="1"/>
  <c r="G13" i="9"/>
  <c r="G21" i="9"/>
  <c r="H9" i="9"/>
  <c r="AL9" i="9" s="1"/>
  <c r="H17" i="9"/>
  <c r="AL17" i="9" s="1"/>
  <c r="I9" i="9"/>
  <c r="AM9" i="9" s="1"/>
  <c r="I17" i="9"/>
  <c r="AM17" i="9" s="1"/>
  <c r="AD9" i="9"/>
  <c r="AD17" i="9"/>
  <c r="G14" i="9"/>
  <c r="G22" i="9"/>
  <c r="H14" i="9"/>
  <c r="AL14" i="9" s="1"/>
  <c r="I14" i="9"/>
  <c r="AM14" i="9" s="1"/>
  <c r="I22" i="9"/>
  <c r="AM22" i="9" s="1"/>
  <c r="AK7" i="9"/>
  <c r="J7" i="9"/>
  <c r="G11" i="9"/>
  <c r="G15" i="9"/>
  <c r="G19" i="9"/>
  <c r="AK19" i="9" s="1"/>
  <c r="AD7" i="9"/>
  <c r="AA23" i="9"/>
  <c r="AD11" i="9"/>
  <c r="AD19" i="9"/>
  <c r="AL7" i="9"/>
  <c r="H11" i="9"/>
  <c r="AL11" i="9" s="1"/>
  <c r="H15" i="9"/>
  <c r="AL15" i="9" s="1"/>
  <c r="H19" i="9"/>
  <c r="AL19" i="9" s="1"/>
  <c r="AB23" i="9"/>
  <c r="AM7" i="9"/>
  <c r="AC23" i="9"/>
  <c r="E108" i="12" l="1"/>
  <c r="AA108" i="12"/>
  <c r="P108" i="12"/>
  <c r="AC108" i="12"/>
  <c r="AB108" i="12"/>
  <c r="R108" i="12"/>
  <c r="Q108" i="12"/>
  <c r="F108" i="12"/>
  <c r="G108" i="12"/>
  <c r="AN10" i="9"/>
  <c r="AM23" i="9"/>
  <c r="AK16" i="9"/>
  <c r="AN16" i="9" s="1"/>
  <c r="J16" i="9"/>
  <c r="I23" i="9"/>
  <c r="AN19" i="9"/>
  <c r="J22" i="9"/>
  <c r="AK22" i="9"/>
  <c r="AN22" i="9" s="1"/>
  <c r="J21" i="9"/>
  <c r="AK21" i="9"/>
  <c r="AN21" i="9" s="1"/>
  <c r="H23" i="9"/>
  <c r="AD23" i="9"/>
  <c r="J19" i="9"/>
  <c r="J11" i="9"/>
  <c r="AN7" i="9"/>
  <c r="AK12" i="9"/>
  <c r="AN12" i="9" s="1"/>
  <c r="J12" i="9"/>
  <c r="AK17" i="9"/>
  <c r="AN17" i="9" s="1"/>
  <c r="J17" i="9"/>
  <c r="AK20" i="9"/>
  <c r="AN20" i="9" s="1"/>
  <c r="J20" i="9"/>
  <c r="AK8" i="9"/>
  <c r="AN8" i="9" s="1"/>
  <c r="J8" i="9"/>
  <c r="J15" i="9"/>
  <c r="AK15" i="9"/>
  <c r="AN15" i="9" s="1"/>
  <c r="J9" i="9"/>
  <c r="AK9" i="9"/>
  <c r="AN9" i="9" s="1"/>
  <c r="G23" i="9"/>
  <c r="J18" i="9"/>
  <c r="AK18" i="9"/>
  <c r="AN18" i="9" s="1"/>
  <c r="AL23" i="9"/>
  <c r="AK11" i="9"/>
  <c r="AN11" i="9" s="1"/>
  <c r="J14" i="9"/>
  <c r="AK14" i="9"/>
  <c r="AN14" i="9" s="1"/>
  <c r="AK13" i="9"/>
  <c r="AN13" i="9" s="1"/>
  <c r="J13" i="9"/>
  <c r="J10" i="9"/>
  <c r="J23" i="9" l="1"/>
  <c r="AN23" i="9"/>
  <c r="AK23" i="9"/>
</calcChain>
</file>

<file path=xl/sharedStrings.xml><?xml version="1.0" encoding="utf-8"?>
<sst xmlns="http://schemas.openxmlformats.org/spreadsheetml/2006/main" count="6941" uniqueCount="679">
  <si>
    <t>Region</t>
  </si>
  <si>
    <t>Chittagong Metro</t>
  </si>
  <si>
    <t>Chittagong North</t>
  </si>
  <si>
    <t>Chittagong South</t>
  </si>
  <si>
    <t>Comilla</t>
  </si>
  <si>
    <t>Dhaka Metro</t>
  </si>
  <si>
    <t>Dhaka North</t>
  </si>
  <si>
    <t>Dhaka South</t>
  </si>
  <si>
    <t>Khulna</t>
  </si>
  <si>
    <t>Kushtia</t>
  </si>
  <si>
    <t>Mymensingh</t>
  </si>
  <si>
    <t>Noakhali</t>
  </si>
  <si>
    <t>Rajshahi</t>
  </si>
  <si>
    <t>Rangpur</t>
  </si>
  <si>
    <t>Sylhet</t>
  </si>
  <si>
    <t>Dhaka Outer</t>
  </si>
  <si>
    <t>Cluster</t>
  </si>
  <si>
    <t xml:space="preserve">North and South Cluster </t>
  </si>
  <si>
    <t>Barisal</t>
  </si>
  <si>
    <t>Eastern Cluster</t>
  </si>
  <si>
    <t>North Eastern Cluster</t>
  </si>
  <si>
    <t>Central Cluster</t>
  </si>
  <si>
    <t>Total</t>
  </si>
  <si>
    <t>QOP Q2'20</t>
  </si>
  <si>
    <t>ROBI Summary</t>
  </si>
  <si>
    <t>Voice</t>
  </si>
  <si>
    <t>Data</t>
  </si>
  <si>
    <t>VAS</t>
  </si>
  <si>
    <t>Mobile</t>
  </si>
  <si>
    <t>Jan'20 (Act)</t>
  </si>
  <si>
    <t>Feb'20 (Act)</t>
  </si>
  <si>
    <t>Mar'20 (F)</t>
  </si>
  <si>
    <t>Apr'20 (QOP)</t>
  </si>
  <si>
    <t>May'20 (QOP)</t>
  </si>
  <si>
    <t>Jun'20 (QOP)</t>
  </si>
  <si>
    <t>May;20 (QOP)</t>
  </si>
  <si>
    <t>Area</t>
  </si>
  <si>
    <t>Barguna</t>
  </si>
  <si>
    <t>Barisal Metro</t>
  </si>
  <si>
    <t>Barisal Outer</t>
  </si>
  <si>
    <t>Bhola</t>
  </si>
  <si>
    <t>Jhalokati</t>
  </si>
  <si>
    <t xml:space="preserve"> </t>
  </si>
  <si>
    <t>Madaripur</t>
  </si>
  <si>
    <t>Patuakhali</t>
  </si>
  <si>
    <t>Pirojpur</t>
  </si>
  <si>
    <t>Shariatpur</t>
  </si>
  <si>
    <t>Bandar</t>
  </si>
  <si>
    <t>Chandgaon</t>
  </si>
  <si>
    <t>Halishahar</t>
  </si>
  <si>
    <t>Kotwali</t>
  </si>
  <si>
    <t>Fatikchhari</t>
  </si>
  <si>
    <t>Hathazari</t>
  </si>
  <si>
    <t>Khagrachhari</t>
  </si>
  <si>
    <t>Rangamati</t>
  </si>
  <si>
    <t>Raozan</t>
  </si>
  <si>
    <t>Sitakunda</t>
  </si>
  <si>
    <t>Amirabad</t>
  </si>
  <si>
    <t>Anowara</t>
  </si>
  <si>
    <t>Chakaria</t>
  </si>
  <si>
    <t>Cox's Bazar</t>
  </si>
  <si>
    <t>Patiya</t>
  </si>
  <si>
    <t>Teknaf</t>
  </si>
  <si>
    <t>Chandpur Matlab</t>
  </si>
  <si>
    <t>Chandpur Metro</t>
  </si>
  <si>
    <t>Chandpur Outer</t>
  </si>
  <si>
    <t>Comilla Metro</t>
  </si>
  <si>
    <t>Comilla North</t>
  </si>
  <si>
    <t>Laksam</t>
  </si>
  <si>
    <t>Dhanmondi</t>
  </si>
  <si>
    <t>Gulshan</t>
  </si>
  <si>
    <t>Ramna</t>
  </si>
  <si>
    <t>Sabujbagh</t>
  </si>
  <si>
    <t>Gazipur North</t>
  </si>
  <si>
    <t>Gazipur South</t>
  </si>
  <si>
    <t>Narsingdi</t>
  </si>
  <si>
    <t>Uttara</t>
  </si>
  <si>
    <t>Keraniganj</t>
  </si>
  <si>
    <t>Manikganj</t>
  </si>
  <si>
    <t>Mirpur</t>
  </si>
  <si>
    <t>Savar</t>
  </si>
  <si>
    <t>Lalbagh</t>
  </si>
  <si>
    <t>Munshiganj</t>
  </si>
  <si>
    <t>Narayanganj Metro</t>
  </si>
  <si>
    <t>Narayanganj Outer</t>
  </si>
  <si>
    <t>Old Dhaka</t>
  </si>
  <si>
    <t>Bagerhat</t>
  </si>
  <si>
    <t>Daulatpur</t>
  </si>
  <si>
    <t>Gopalganj</t>
  </si>
  <si>
    <t>Jessore</t>
  </si>
  <si>
    <t>Narail</t>
  </si>
  <si>
    <t>Satkhira</t>
  </si>
  <si>
    <t>Chuadanga</t>
  </si>
  <si>
    <t>Faridpur</t>
  </si>
  <si>
    <t>Jhenaidah</t>
  </si>
  <si>
    <t>Magura</t>
  </si>
  <si>
    <t>Meherpur</t>
  </si>
  <si>
    <t>Pabna</t>
  </si>
  <si>
    <t>Rajbari</t>
  </si>
  <si>
    <t>Bhairab</t>
  </si>
  <si>
    <t>Ishwarganj</t>
  </si>
  <si>
    <t>Jamalpur</t>
  </si>
  <si>
    <t>Jamalpur Outer</t>
  </si>
  <si>
    <t>Kishoreganj</t>
  </si>
  <si>
    <t>Mirzapur</t>
  </si>
  <si>
    <t>Mymensingh Outer</t>
  </si>
  <si>
    <t>Netrakona</t>
  </si>
  <si>
    <t>Sherpur</t>
  </si>
  <si>
    <t>Tangail</t>
  </si>
  <si>
    <t>Tangail Outer</t>
  </si>
  <si>
    <t>Feni Metro</t>
  </si>
  <si>
    <t>Feni Outer</t>
  </si>
  <si>
    <t>Lakshmipur</t>
  </si>
  <si>
    <t>Noakhali North</t>
  </si>
  <si>
    <t>Noakhali South</t>
  </si>
  <si>
    <t>Bogra North</t>
  </si>
  <si>
    <t>Bogra South</t>
  </si>
  <si>
    <t>Joypurhat</t>
  </si>
  <si>
    <t>Naogaon</t>
  </si>
  <si>
    <t>Natore</t>
  </si>
  <si>
    <t>Nawabganj</t>
  </si>
  <si>
    <t>Rajshahi Metro</t>
  </si>
  <si>
    <t>Rajshahi Outer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</si>
  <si>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</si>
  <si>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</si>
  <si>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</si>
  <si>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</si>
  <si>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</si>
  <si>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</si>
  <si>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</si>
  <si>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 Metro</t>
  </si>
  <si>
    <t>Rangpur Outer</t>
  </si>
  <si>
    <t>Thakurgaon</t>
  </si>
  <si>
    <t>Brahmanbaria</t>
  </si>
  <si>
    <t>Habiganj</t>
  </si>
  <si>
    <t>Maulvibazar</t>
  </si>
  <si>
    <t>Sunamganj</t>
  </si>
  <si>
    <t>Sylhet Metro</t>
  </si>
  <si>
    <t>Sylhet Outer</t>
  </si>
  <si>
    <t>Thana</t>
  </si>
  <si>
    <t>Amtali</t>
  </si>
  <si>
    <t>Bamna</t>
  </si>
  <si>
    <t>Barguna Sadar</t>
  </si>
  <si>
    <t>Betagi</t>
  </si>
  <si>
    <t>Patharghata</t>
  </si>
  <si>
    <t>Babuganj</t>
  </si>
  <si>
    <t>Bakerganj</t>
  </si>
  <si>
    <t>Barisal Sadar (kotwali)</t>
  </si>
  <si>
    <t>Hizla</t>
  </si>
  <si>
    <t>Mehendiganj</t>
  </si>
  <si>
    <t>Muladi</t>
  </si>
  <si>
    <t>Agailjhara</t>
  </si>
  <si>
    <t>Banari Para</t>
  </si>
  <si>
    <t>Gaurnadi</t>
  </si>
  <si>
    <t>Nesarabad (swarupkati)</t>
  </si>
  <si>
    <t>Wazirpur</t>
  </si>
  <si>
    <t>Bhola Sadar</t>
  </si>
  <si>
    <t>Burhanuddin</t>
  </si>
  <si>
    <t>Char Fasson</t>
  </si>
  <si>
    <t>Daulat Khan</t>
  </si>
  <si>
    <t>Lalmohan</t>
  </si>
  <si>
    <t>Manpura</t>
  </si>
  <si>
    <t>Tazumuddin</t>
  </si>
  <si>
    <t>Jhalokati Sadar</t>
  </si>
  <si>
    <t>Kanthalia</t>
  </si>
  <si>
    <t>Kawkhali</t>
  </si>
  <si>
    <t>Nalchity</t>
  </si>
  <si>
    <t>Rajapur</t>
  </si>
  <si>
    <t>Kalkini</t>
  </si>
  <si>
    <t>Madaripur Sadar</t>
  </si>
  <si>
    <t>Rajoir</t>
  </si>
  <si>
    <t>Shib Char</t>
  </si>
  <si>
    <t>Bauphal</t>
  </si>
  <si>
    <t>Dashmina</t>
  </si>
  <si>
    <t>Dumki</t>
  </si>
  <si>
    <t>Galachipa</t>
  </si>
  <si>
    <t>Kala Para</t>
  </si>
  <si>
    <t>Mirzaganj</t>
  </si>
  <si>
    <t>Patuakhali Sadar</t>
  </si>
  <si>
    <t>Bhandaria</t>
  </si>
  <si>
    <t>Mathbaria</t>
  </si>
  <si>
    <t>Nazirpur</t>
  </si>
  <si>
    <t>Pirojpur Sadar</t>
  </si>
  <si>
    <t>Zianagar</t>
  </si>
  <si>
    <t>Bhedarganj</t>
  </si>
  <si>
    <t>Damudya</t>
  </si>
  <si>
    <t>Gosairhat</t>
  </si>
  <si>
    <t>Naria</t>
  </si>
  <si>
    <t>Shariatpur Sadar</t>
  </si>
  <si>
    <t>Zanjira</t>
  </si>
  <si>
    <t>Chittagong Port</t>
  </si>
  <si>
    <t>Double Mooring</t>
  </si>
  <si>
    <t>Patenga</t>
  </si>
  <si>
    <t>Chandgaon.</t>
  </si>
  <si>
    <t>Panchlaish</t>
  </si>
  <si>
    <t>Bayejid Bostami</t>
  </si>
  <si>
    <t>Halishahar.</t>
  </si>
  <si>
    <t>Khulshi</t>
  </si>
  <si>
    <t>Pahartali</t>
  </si>
  <si>
    <t>Bakalia</t>
  </si>
  <si>
    <t>Kotwali.</t>
  </si>
  <si>
    <t>Bhujpur</t>
  </si>
  <si>
    <t>Fatikchhari.</t>
  </si>
  <si>
    <t>Chowdhury Hat</t>
  </si>
  <si>
    <t>Hathazari.</t>
  </si>
  <si>
    <t>Baghai Chhari</t>
  </si>
  <si>
    <t>Dighinala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</si>
  <si>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</si>
  <si>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</si>
  <si>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</si>
  <si>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</si>
  <si>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</si>
  <si>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</si>
  <si>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</si>
  <si>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Barkal</t>
  </si>
  <si>
    <t>Belai Chhari</t>
  </si>
  <si>
    <t>Jurai Chhari</t>
  </si>
  <si>
    <t>Kaptai</t>
  </si>
  <si>
    <t>Kawkhali (betbunia)</t>
  </si>
  <si>
    <t>Langadu</t>
  </si>
  <si>
    <t>Naniarchar</t>
  </si>
  <si>
    <t>Rajasthali</t>
  </si>
  <si>
    <t>Rangamati Sadar</t>
  </si>
  <si>
    <t>Rangunia</t>
  </si>
  <si>
    <t>Raozan.</t>
  </si>
  <si>
    <t>Mirsharai</t>
  </si>
  <si>
    <t>Sandwip</t>
  </si>
  <si>
    <t>Sitakunda.</t>
  </si>
  <si>
    <t>Bandarban Sadar</t>
  </si>
  <si>
    <t>Lohagara</t>
  </si>
  <si>
    <t>Rowangchhari</t>
  </si>
  <si>
    <t>Ruma</t>
  </si>
  <si>
    <t>Satkania</t>
  </si>
  <si>
    <t>Thanchi</t>
  </si>
  <si>
    <t>Anowara.</t>
  </si>
  <si>
    <t>Banshkhali</t>
  </si>
  <si>
    <t>Karnaphuli</t>
  </si>
  <si>
    <t>Alikadam</t>
  </si>
  <si>
    <t>Chakaria.</t>
  </si>
  <si>
    <t>Kutubdia</t>
  </si>
  <si>
    <t>Lama</t>
  </si>
  <si>
    <t>Pekua</t>
  </si>
  <si>
    <t>Cox's Bazar Sadar</t>
  </si>
  <si>
    <t>Eidgaon</t>
  </si>
  <si>
    <t>Maheshkhali</t>
  </si>
  <si>
    <t>Naikhongchhari</t>
  </si>
  <si>
    <t>Ramu</t>
  </si>
  <si>
    <t>Boalkhali</t>
  </si>
  <si>
    <t>Chandanaish</t>
  </si>
  <si>
    <t>Patiya.</t>
  </si>
  <si>
    <t>Teknaf.</t>
  </si>
  <si>
    <t>Ukhia</t>
  </si>
  <si>
    <t>Matlab Dakshin</t>
  </si>
  <si>
    <t>Uttar Matlab</t>
  </si>
  <si>
    <t>Chandpur Sadar</t>
  </si>
  <si>
    <t>Faridganj</t>
  </si>
  <si>
    <t>Haim Char</t>
  </si>
  <si>
    <t>Hajiganj</t>
  </si>
  <si>
    <t>Kachua</t>
  </si>
  <si>
    <t>Shahrasti</t>
  </si>
  <si>
    <t>Brahman Para</t>
  </si>
  <si>
    <t>Burichang</t>
  </si>
  <si>
    <t>Chandina</t>
  </si>
  <si>
    <t>Comilla Adarsha Sadar</t>
  </si>
  <si>
    <t>Comilla Sadar Dakshin</t>
  </si>
  <si>
    <t>Daudkandi</t>
  </si>
  <si>
    <t>Debidwar</t>
  </si>
  <si>
    <t>Homna</t>
  </si>
  <si>
    <t>Meghna</t>
  </si>
  <si>
    <t>Muradnagar</t>
  </si>
  <si>
    <t>Titas</t>
  </si>
  <si>
    <t>Barura</t>
  </si>
  <si>
    <t>Laksam.</t>
  </si>
  <si>
    <t>Manoharganj</t>
  </si>
  <si>
    <t>Nangalkot</t>
  </si>
  <si>
    <t>Adabor</t>
  </si>
  <si>
    <t>Dhanmondi.</t>
  </si>
  <si>
    <t>Kalabagan</t>
  </si>
  <si>
    <t>Mohammadpur</t>
  </si>
  <si>
    <t>Sher-e-bangla Nagar</t>
  </si>
  <si>
    <t>Badda</t>
  </si>
  <si>
    <t>Gulshan.</t>
  </si>
  <si>
    <t>Tejgaon</t>
  </si>
  <si>
    <t>Tejgaon Ind. Area</t>
  </si>
  <si>
    <t>Motijheel</t>
  </si>
  <si>
    <t>New Market</t>
  </si>
  <si>
    <t>Paltan</t>
  </si>
  <si>
    <t>Ramna.</t>
  </si>
  <si>
    <t>Shahbagh</t>
  </si>
  <si>
    <t>Khilgaon</t>
  </si>
  <si>
    <t>Rampura</t>
  </si>
  <si>
    <t>Sabujbagh.</t>
  </si>
  <si>
    <t>Kaliganj</t>
  </si>
  <si>
    <t>Kapasia</t>
  </si>
  <si>
    <t>Sreepur</t>
  </si>
  <si>
    <t>Gazipur Sadar</t>
  </si>
  <si>
    <t>Kaliakair</t>
  </si>
  <si>
    <t>Araihazar</t>
  </si>
  <si>
    <t>Belabo</t>
  </si>
  <si>
    <t>Manohardi</t>
  </si>
  <si>
    <t>Narsingdi Sadar</t>
  </si>
  <si>
    <t>Palash</t>
  </si>
  <si>
    <t>Roypura</t>
  </si>
  <si>
    <t>Rupganj</t>
  </si>
  <si>
    <t>Shibpur</t>
  </si>
  <si>
    <t>Biman Bandar Thana</t>
  </si>
  <si>
    <t>Dakshinkhan</t>
  </si>
  <si>
    <t>Khilkhet</t>
  </si>
  <si>
    <t>Turag</t>
  </si>
  <si>
    <t>Uttar Khan</t>
  </si>
  <si>
    <t>Uttara.</t>
  </si>
  <si>
    <t>Dohar</t>
  </si>
  <si>
    <t>Kamrangir Char</t>
  </si>
  <si>
    <t>Keraniganj.</t>
  </si>
  <si>
    <t>Ghior</t>
  </si>
  <si>
    <t>Harirampur</t>
  </si>
  <si>
    <t>Manikganj Sadar</t>
  </si>
  <si>
    <t>Saturia</t>
  </si>
  <si>
    <t>Shibalaya</t>
  </si>
  <si>
    <t>Singair</t>
  </si>
  <si>
    <t>Cantonment</t>
  </si>
  <si>
    <t>Darus Salam</t>
  </si>
  <si>
    <t>Kafrul</t>
  </si>
  <si>
    <t>Mirpur.</t>
  </si>
  <si>
    <t>Pallabi</t>
  </si>
  <si>
    <t>Shah Ali</t>
  </si>
  <si>
    <t>Dhamrai</t>
  </si>
  <si>
    <t>Savar.</t>
  </si>
  <si>
    <t>Bangshal</t>
  </si>
  <si>
    <t>Chak Bazar</t>
  </si>
  <si>
    <t>Hazaribagh</t>
  </si>
  <si>
    <t>Lalbagh.</t>
  </si>
  <si>
    <t>Lohajang</t>
  </si>
  <si>
    <t>Munshiganj Sadar</t>
  </si>
  <si>
    <t>Serajdikhan</t>
  </si>
  <si>
    <t>Sreenagar</t>
  </si>
  <si>
    <t>Tongibari</t>
  </si>
  <si>
    <t>Narayanganj Sadar</t>
  </si>
  <si>
    <t>Gazaria</t>
  </si>
  <si>
    <t>Sonargaon</t>
  </si>
  <si>
    <t>Demra</t>
  </si>
  <si>
    <t>Gendaria</t>
  </si>
  <si>
    <t>Jatrabari</t>
  </si>
  <si>
    <t>Kadamtali</t>
  </si>
  <si>
    <t>Shyampur</t>
  </si>
  <si>
    <t>Sutrapur</t>
  </si>
  <si>
    <t>Bagerhat Sadar</t>
  </si>
  <si>
    <t>Chitalmari</t>
  </si>
  <si>
    <t>Fakirhat</t>
  </si>
  <si>
    <t>Mollahat</t>
  </si>
  <si>
    <t>Mongla</t>
  </si>
  <si>
    <t>Morrelganj</t>
  </si>
  <si>
    <t>Rampal</t>
  </si>
  <si>
    <t>Sarankhola</t>
  </si>
  <si>
    <t>Daulatpur.</t>
  </si>
  <si>
    <t>Dighalia</t>
  </si>
  <si>
    <t>Dumuria</t>
  </si>
  <si>
    <t>Khalishpur</t>
  </si>
  <si>
    <t>Khan Jahan Ali</t>
  </si>
  <si>
    <t>Phultala</t>
  </si>
  <si>
    <t>Gopalganj Sadar</t>
  </si>
  <si>
    <t>Kashiani</t>
  </si>
  <si>
    <t>Kotalipara</t>
  </si>
  <si>
    <t>Muksudpur</t>
  </si>
  <si>
    <t>Tungipara</t>
  </si>
  <si>
    <t>Abhaynagar</t>
  </si>
  <si>
    <t>Bagher Para</t>
  </si>
  <si>
    <t>Chaugachha</t>
  </si>
  <si>
    <t>Jhikargachha</t>
  </si>
  <si>
    <t>Keshabpur</t>
  </si>
  <si>
    <t>Manirampur</t>
  </si>
  <si>
    <t>Sharsha</t>
  </si>
  <si>
    <t>Batiaghata</t>
  </si>
  <si>
    <t>Dacope</t>
  </si>
  <si>
    <t>Khulna Sadar</t>
  </si>
  <si>
    <t>Koyra</t>
  </si>
  <si>
    <t>Paikgachha</t>
  </si>
  <si>
    <t>Rupsa</t>
  </si>
  <si>
    <t>Sonadanga</t>
  </si>
  <si>
    <t>Tala</t>
  </si>
  <si>
    <t>Terokhada</t>
  </si>
  <si>
    <t>Kalia</t>
  </si>
  <si>
    <t>Narail Sadar</t>
  </si>
  <si>
    <t>Assasuni</t>
  </si>
  <si>
    <t>Debhata</t>
  </si>
  <si>
    <t>Kalaroa</t>
  </si>
  <si>
    <t>Satkhira Sadar</t>
  </si>
  <si>
    <t>Shyamnagar</t>
  </si>
  <si>
    <t>Alamdanga</t>
  </si>
  <si>
    <t>Chuadanga Sadar</t>
  </si>
  <si>
    <t>Damurhuda</t>
  </si>
  <si>
    <t>Jiban Nagar</t>
  </si>
  <si>
    <t>Alfadanga</t>
  </si>
  <si>
    <t>Bhanga</t>
  </si>
  <si>
    <t>Boalmari</t>
  </si>
  <si>
    <t>Char Bhadrasan</t>
  </si>
  <si>
    <t>Faridpur Sadar</t>
  </si>
  <si>
    <t>Madhukhali</t>
  </si>
  <si>
    <t>Nagarkanda</t>
  </si>
  <si>
    <t>Sadarpur</t>
  </si>
  <si>
    <t>Saltha</t>
  </si>
  <si>
    <t>Harinakunda</t>
  </si>
  <si>
    <t>Jhenaidaha Sadar</t>
  </si>
  <si>
    <t>Kotchandpur</t>
  </si>
  <si>
    <t>Maheshpur</t>
  </si>
  <si>
    <t>Shailkupa</t>
  </si>
  <si>
    <t>Bheramara</t>
  </si>
  <si>
    <t>Khoksa</t>
  </si>
  <si>
    <t>Kumarkhali</t>
  </si>
  <si>
    <t>Kushtia Sadar</t>
  </si>
  <si>
    <t>Magura Sadar</t>
  </si>
  <si>
    <t>Shalikha</t>
  </si>
  <si>
    <t>Gangni</t>
  </si>
  <si>
    <t>Meherpur Sadar</t>
  </si>
  <si>
    <t>Mujib Nagar</t>
  </si>
  <si>
    <t>Atgharia</t>
  </si>
  <si>
    <t>Bera</t>
  </si>
  <si>
    <t>Bhangura</t>
  </si>
  <si>
    <t>Chatmohar</t>
  </si>
  <si>
    <t>Ishwardi</t>
  </si>
  <si>
    <t>Pabna Sadar</t>
  </si>
  <si>
    <t>Santhia</t>
  </si>
  <si>
    <t>Sujanagar</t>
  </si>
  <si>
    <t>Baliakandi</t>
  </si>
  <si>
    <t>Goalanda</t>
  </si>
  <si>
    <t>Kalukhali</t>
  </si>
  <si>
    <t>Pangsha</t>
  </si>
  <si>
    <t>Rajbari Sadar</t>
  </si>
  <si>
    <t>Austagram</t>
  </si>
  <si>
    <t>Bajitpur</t>
  </si>
  <si>
    <t>Katiadi</t>
  </si>
  <si>
    <t>Kuliar Char</t>
  </si>
  <si>
    <t>Nikli</t>
  </si>
  <si>
    <t>Pakundia</t>
  </si>
  <si>
    <t>Gauripur</t>
  </si>
  <si>
    <t>Ishwarganj.</t>
  </si>
  <si>
    <t>Nandail</t>
  </si>
  <si>
    <t>Islampur</t>
  </si>
  <si>
    <t>Jamalpur Sadar</t>
  </si>
  <si>
    <t>Madarganj</t>
  </si>
  <si>
    <t>Melandaha</t>
  </si>
  <si>
    <t>Sarishabari</t>
  </si>
  <si>
    <t>Bakshiganj</t>
  </si>
  <si>
    <t>Char Rajibpur</t>
  </si>
  <si>
    <t>Dewanganj</t>
  </si>
  <si>
    <t>Raumari</t>
  </si>
  <si>
    <t>Hossainpur</t>
  </si>
  <si>
    <t>Itna</t>
  </si>
  <si>
    <t>Karimganj</t>
  </si>
  <si>
    <t>Kishoreganj Sadar</t>
  </si>
  <si>
    <t>Mithamain</t>
  </si>
  <si>
    <t>Tarail</t>
  </si>
  <si>
    <t>Basail</t>
  </si>
  <si>
    <t>Mirzapur.</t>
  </si>
  <si>
    <t>Sakhipur</t>
  </si>
  <si>
    <t>Dhobaura</t>
  </si>
  <si>
    <t>Fulbaria</t>
  </si>
  <si>
    <t>Haluaghat</t>
  </si>
  <si>
    <t>Muktagachha</t>
  </si>
  <si>
    <t>Mymensingh Sadar</t>
  </si>
  <si>
    <t>Phulpur</t>
  </si>
  <si>
    <t>Bhaluka</t>
  </si>
  <si>
    <t>Gaffargaon</t>
  </si>
  <si>
    <t>Trishal</t>
  </si>
  <si>
    <t>Atpara</t>
  </si>
  <si>
    <t>Barhatta</t>
  </si>
  <si>
    <t>Durgapur</t>
  </si>
  <si>
    <t>Kalmakanda</t>
  </si>
  <si>
    <t>Kendua</t>
  </si>
  <si>
    <t>Khaliajuri</t>
  </si>
  <si>
    <t>Madan</t>
  </si>
  <si>
    <t>Mohanganj Thana</t>
  </si>
  <si>
    <t>Netrokona Sadar</t>
  </si>
  <si>
    <t>Purbadhala</t>
  </si>
  <si>
    <t>Jhenaigati</t>
  </si>
  <si>
    <t>Nakla</t>
  </si>
  <si>
    <t>Nalitabari</t>
  </si>
  <si>
    <t>Sherpur Sadar</t>
  </si>
  <si>
    <t>Sreebardi</t>
  </si>
  <si>
    <t xml:space="preserve">   Delduar</t>
  </si>
  <si>
    <t>Kalihati</t>
  </si>
  <si>
    <t>Nagarpur</t>
  </si>
  <si>
    <t>Tangail Sadar</t>
  </si>
  <si>
    <t>Bhuapur</t>
  </si>
  <si>
    <t>Dhanbari</t>
  </si>
  <si>
    <t>Ghatail</t>
  </si>
  <si>
    <t>Gopalpur</t>
  </si>
  <si>
    <t>Madhupur</t>
  </si>
  <si>
    <t>Daganbhuiyan</t>
  </si>
  <si>
    <t>Feni Sadar</t>
  </si>
  <si>
    <t>Sonagazi</t>
  </si>
  <si>
    <t>Chauddagram</t>
  </si>
  <si>
    <t>Chhagalnaiya</t>
  </si>
  <si>
    <t>Fulgazi</t>
  </si>
  <si>
    <t>Parshuram</t>
  </si>
  <si>
    <t>Kamalnagar</t>
  </si>
  <si>
    <t>Lakshmipur Sadar</t>
  </si>
  <si>
    <t>Ramganj</t>
  </si>
  <si>
    <t>Ramgati</t>
  </si>
  <si>
    <t>Roypur</t>
  </si>
  <si>
    <t>Begumganj</t>
  </si>
  <si>
    <t>Chatkhil</t>
  </si>
  <si>
    <t>Senbagh</t>
  </si>
  <si>
    <t>Sonaimuri</t>
  </si>
  <si>
    <t>Companiganj</t>
  </si>
  <si>
    <t>Hatiya</t>
  </si>
  <si>
    <t>Kabirhat</t>
  </si>
  <si>
    <t>Noakhali Sadar (sudharam)</t>
  </si>
  <si>
    <t>Subarnachar</t>
  </si>
  <si>
    <t>Bogra Sadar</t>
  </si>
  <si>
    <t>Dhupchanchia</t>
  </si>
  <si>
    <t>Gabtali</t>
  </si>
  <si>
    <t>Sariakandi</t>
  </si>
  <si>
    <t>Shibganj</t>
  </si>
  <si>
    <t>Sonatola</t>
  </si>
  <si>
    <t>Dhunat</t>
  </si>
  <si>
    <t>Kahaloo</t>
  </si>
  <si>
    <t>Nandigram</t>
  </si>
  <si>
    <t>Shajahanpur</t>
  </si>
  <si>
    <t>Akkelpur</t>
  </si>
  <si>
    <t>Joypurhat Sadar</t>
  </si>
  <si>
    <t>Kalai</t>
  </si>
  <si>
    <t>Khetlal</t>
  </si>
  <si>
    <t>Panchbibi</t>
  </si>
  <si>
    <t>Adamdighi</t>
  </si>
  <si>
    <t>Atrai</t>
  </si>
  <si>
    <t>Badalgachhi</t>
  </si>
  <si>
    <t>Naogaon Sadar</t>
  </si>
  <si>
    <t>Raninagar</t>
  </si>
  <si>
    <t>Bagati Para</t>
  </si>
  <si>
    <t>Baraigram</t>
  </si>
  <si>
    <t>Gurudaspur</t>
  </si>
  <si>
    <t>Natore Sadar</t>
  </si>
  <si>
    <t>Singra</t>
  </si>
  <si>
    <t>Bholahat</t>
  </si>
  <si>
    <t>Gomastapur</t>
  </si>
  <si>
    <t>Nachole</t>
  </si>
  <si>
    <t>Nawabganj Sadar</t>
  </si>
  <si>
    <t>Bagha</t>
  </si>
  <si>
    <t>Boalia</t>
  </si>
  <si>
    <t>Charghat</t>
  </si>
  <si>
    <t>Godagari</t>
  </si>
  <si>
    <t>Lalpur</t>
  </si>
  <si>
    <t>Matihar</t>
  </si>
  <si>
    <t>Paba</t>
  </si>
  <si>
    <t>Puthia</t>
  </si>
  <si>
    <t>Rajpara</t>
  </si>
  <si>
    <t>Shah Makhdum</t>
  </si>
  <si>
    <t>Baghmara</t>
  </si>
  <si>
    <t>Dhamoirhat</t>
  </si>
  <si>
    <t>Mahadebpur</t>
  </si>
  <si>
    <t>Manda</t>
  </si>
  <si>
    <t>Mohanpur</t>
  </si>
  <si>
    <t>Niamatpur</t>
  </si>
  <si>
    <t>Patnitala</t>
  </si>
  <si>
    <t>Porsha</t>
  </si>
  <si>
    <t>Sapahar</t>
  </si>
  <si>
    <t>Tanore</t>
  </si>
  <si>
    <t>Belkuchi</t>
  </si>
  <si>
    <t>Chauhali</t>
  </si>
  <si>
    <t>Kamarkhanda</t>
  </si>
  <si>
    <t>Kazipur</t>
  </si>
  <si>
    <t>Royganj</t>
  </si>
  <si>
    <t>Shahjadpur</t>
  </si>
  <si>
    <t>Sirajganj Sadar</t>
  </si>
  <si>
    <t>Tarash</t>
  </si>
  <si>
    <t>Ullah Para</t>
  </si>
  <si>
    <t>Biral</t>
  </si>
  <si>
    <t>Birganj</t>
  </si>
  <si>
    <t>Bochaganj</t>
  </si>
  <si>
    <t>Chirirbandar</t>
  </si>
  <si>
    <t>Dinajpur Sadar</t>
  </si>
  <si>
    <t>Kaharole</t>
  </si>
  <si>
    <t>Fulchhari</t>
  </si>
  <si>
    <t>Gaibandha Sadar</t>
  </si>
  <si>
    <t>Gobindaganj</t>
  </si>
  <si>
    <t>Palashbari</t>
  </si>
  <si>
    <t>Sadullapur</t>
  </si>
  <si>
    <t>Saghatta</t>
  </si>
  <si>
    <t>Sundarganj</t>
  </si>
  <si>
    <t>Bhurungamari</t>
  </si>
  <si>
    <t>Chilmari</t>
  </si>
  <si>
    <t>Kurigram Sadar</t>
  </si>
  <si>
    <t>Nageshwari</t>
  </si>
  <si>
    <t>Phulbari</t>
  </si>
  <si>
    <t>Rajarhat</t>
  </si>
  <si>
    <t>Ulipur</t>
  </si>
  <si>
    <t>Aditmari</t>
  </si>
  <si>
    <t>Hatibandha</t>
  </si>
  <si>
    <t>Lalmonirhat Sadar</t>
  </si>
  <si>
    <t>Patgram</t>
  </si>
  <si>
    <t>Dimla</t>
  </si>
  <si>
    <t>Domar</t>
  </si>
  <si>
    <t>Jaldhaka</t>
  </si>
  <si>
    <t>Khansama</t>
  </si>
  <si>
    <t>Nilphamari Sadar</t>
  </si>
  <si>
    <t>Saidpur</t>
  </si>
  <si>
    <t>Atwari</t>
  </si>
  <si>
    <t>Boda</t>
  </si>
  <si>
    <t>Debiganj</t>
  </si>
  <si>
    <t>Panchagarh Sadar</t>
  </si>
  <si>
    <t>Tentulia</t>
  </si>
  <si>
    <t>Badarganj</t>
  </si>
  <si>
    <t>Gangachara</t>
  </si>
  <si>
    <t>Kaunia</t>
  </si>
  <si>
    <t>Mitha Pukur</t>
  </si>
  <si>
    <t>Pirgachha</t>
  </si>
  <si>
    <t>Pirganj</t>
  </si>
  <si>
    <t>Rangpur Sadar</t>
  </si>
  <si>
    <t>Taraganj</t>
  </si>
  <si>
    <t>Birampur</t>
  </si>
  <si>
    <t>Fulbari</t>
  </si>
  <si>
    <t>Ghoraghat</t>
  </si>
  <si>
    <t>Hakimpur</t>
  </si>
  <si>
    <t>Parbatipur</t>
  </si>
  <si>
    <t>Baliadangi</t>
  </si>
  <si>
    <t>Haripur</t>
  </si>
  <si>
    <t>Ranisankail</t>
  </si>
  <si>
    <t>Thakurgaon Sadar</t>
  </si>
  <si>
    <t>Akhaura</t>
  </si>
  <si>
    <t>Ashuganj</t>
  </si>
  <si>
    <t>Banchharampur</t>
  </si>
  <si>
    <t>Bijoynagar</t>
  </si>
  <si>
    <t>Brahmanbaria Sadar</t>
  </si>
  <si>
    <t>Kasba</t>
  </si>
  <si>
    <t>Nabinagar</t>
  </si>
  <si>
    <t>Nasirnagar</t>
  </si>
  <si>
    <t>Sarail</t>
  </si>
  <si>
    <t>Ajmiriganj</t>
  </si>
  <si>
    <t>Bahubal</t>
  </si>
  <si>
    <t>Baniachong</t>
  </si>
  <si>
    <t>Chunarughat</t>
  </si>
  <si>
    <t>Habiganj Sadar</t>
  </si>
  <si>
    <t>Lakhai</t>
  </si>
  <si>
    <t>Madhabpur</t>
  </si>
  <si>
    <t>Nabiganj</t>
  </si>
  <si>
    <t>Kamalganj</t>
  </si>
  <si>
    <t>Maulvi Bazar Sadar</t>
  </si>
  <si>
    <t>Rajnagar</t>
  </si>
  <si>
    <t>Sreemangal</t>
  </si>
  <si>
    <t>Bishwambarpur</t>
  </si>
  <si>
    <t>Chhatak</t>
  </si>
  <si>
    <t>Dakshin Sunamganj</t>
  </si>
  <si>
    <t>Derai</t>
  </si>
  <si>
    <t>Dharampasha</t>
  </si>
  <si>
    <t>Dowarabazar</t>
  </si>
  <si>
    <t>Jamalganj</t>
  </si>
  <si>
    <t>Sulla</t>
  </si>
  <si>
    <t>Sunamganj Sadar</t>
  </si>
  <si>
    <t>Tahirpur</t>
  </si>
  <si>
    <t>Balaganj</t>
  </si>
  <si>
    <t>Bishwanath</t>
  </si>
  <si>
    <t>Dakshin Surma</t>
  </si>
  <si>
    <t>Fenchuganj</t>
  </si>
  <si>
    <t>Gowainghat</t>
  </si>
  <si>
    <t>Jagannathpur</t>
  </si>
  <si>
    <t>Jaintiapur</t>
  </si>
  <si>
    <t>Sylhet Sadar</t>
  </si>
  <si>
    <t>Barlekha</t>
  </si>
  <si>
    <t>Beani Bazar</t>
  </si>
  <si>
    <t>Golabganj</t>
  </si>
  <si>
    <t>Juri</t>
  </si>
  <si>
    <t>Kanaighat</t>
  </si>
  <si>
    <t>Kulaura</t>
  </si>
  <si>
    <t>Zakiganj</t>
  </si>
  <si>
    <t>Delduar</t>
  </si>
  <si>
    <t>Apr'20</t>
  </si>
  <si>
    <t>May'20</t>
  </si>
  <si>
    <t>Jun'20</t>
  </si>
  <si>
    <t>Checksum</t>
  </si>
  <si>
    <t>Apr</t>
  </si>
  <si>
    <t>May</t>
  </si>
  <si>
    <t>Jun</t>
  </si>
  <si>
    <t>Area %</t>
  </si>
  <si>
    <t>Khulna.</t>
  </si>
  <si>
    <t>Kushtia.</t>
  </si>
  <si>
    <t>Mymensingh.</t>
  </si>
  <si>
    <t>Thana %</t>
  </si>
  <si>
    <t>Netrakona 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</si>
</sst>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</cellStyleXfs>
  <cellXfs count="162">
    <xf numFmtId="0" fontId="0" fillId="0" borderId="0" xfId="0"/>
    <xf numFmtId="0" fontId="0" fillId="2" borderId="5" xfId="0" applyFont="1" applyFill="1" applyBorder="1"/>
    <xf numFmtId="165" fontId="3" fillId="0" borderId="0" xfId="0" applyNumberFormat="1" applyFont="1"/>
    <xf numFmtId="0" fontId="5" fillId="0" borderId="0" xfId="0" applyFont="1"/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2" borderId="9" xfId="0" applyFont="1" applyFill="1" applyBorder="1"/>
    <xf numFmtId="165" fontId="0" fillId="3" borderId="0" xfId="0" applyNumberFormat="1" applyFont="1" applyFill="1" applyBorder="1"/>
    <xf numFmtId="165" fontId="0" fillId="3" borderId="0" xfId="1" applyNumberFormat="1" applyFont="1" applyFill="1" applyBorder="1"/>
    <xf numFmtId="165" fontId="0" fillId="0" borderId="10" xfId="1" applyNumberFormat="1" applyFont="1" applyBorder="1" applyAlignment="1"/>
    <xf numFmtId="165" fontId="0" fillId="0" borderId="10" xfId="0" applyNumberFormat="1" applyFont="1" applyFill="1" applyBorder="1"/>
    <xf numFmtId="165" fontId="0" fillId="0" borderId="0" xfId="0" applyNumberFormat="1" applyFont="1" applyFill="1" applyBorder="1"/>
    <xf numFmtId="165" fontId="0" fillId="0" borderId="0" xfId="1" applyNumberFormat="1" applyFont="1" applyFill="1" applyBorder="1"/>
    <xf numFmtId="0" fontId="0" fillId="2" borderId="10" xfId="0" applyFont="1" applyFill="1" applyBorder="1"/>
    <xf numFmtId="0" fontId="4" fillId="0" borderId="4" xfId="0" applyFont="1" applyFill="1" applyBorder="1"/>
    <xf numFmtId="0" fontId="4" fillId="0" borderId="11" xfId="0" applyFont="1" applyFill="1" applyBorder="1"/>
    <xf numFmtId="165" fontId="0" fillId="0" borderId="12" xfId="1" applyNumberFormat="1" applyFont="1" applyBorder="1" applyAlignment="1"/>
    <xf numFmtId="165" fontId="0" fillId="0" borderId="11" xfId="1" applyNumberFormat="1" applyFont="1" applyBorder="1" applyAlignment="1"/>
    <xf numFmtId="165" fontId="0" fillId="0" borderId="4" xfId="1" applyNumberFormat="1" applyFont="1" applyBorder="1" applyAlignment="1"/>
    <xf numFmtId="0" fontId="4" fillId="0" borderId="13" xfId="0" applyFont="1" applyFill="1" applyBorder="1"/>
    <xf numFmtId="165" fontId="4" fillId="2" borderId="11" xfId="0" applyNumberFormat="1" applyFont="1" applyFill="1" applyBorder="1"/>
    <xf numFmtId="165" fontId="4" fillId="2" borderId="4" xfId="0" applyNumberFormat="1" applyFont="1" applyFill="1" applyBorder="1"/>
    <xf numFmtId="165" fontId="4" fillId="0" borderId="11" xfId="0" applyNumberFormat="1" applyFont="1" applyFill="1" applyBorder="1"/>
    <xf numFmtId="0" fontId="3" fillId="0" borderId="0" xfId="0" applyFont="1"/>
    <xf numFmtId="165" fontId="1" fillId="0" borderId="0" xfId="1" applyNumberFormat="1" applyFont="1" applyFill="1" applyBorder="1"/>
    <xf numFmtId="165" fontId="1" fillId="0" borderId="3" xfId="1" applyNumberFormat="1" applyFont="1" applyFill="1" applyBorder="1"/>
    <xf numFmtId="165" fontId="1" fillId="0" borderId="4" xfId="1" applyNumberFormat="1" applyFont="1" applyFill="1" applyBorder="1"/>
    <xf numFmtId="165" fontId="1" fillId="0" borderId="23" xfId="1" applyNumberFormat="1" applyFont="1" applyFill="1" applyBorder="1"/>
    <xf numFmtId="0" fontId="0" fillId="0" borderId="4" xfId="0" applyFont="1" applyBorder="1"/>
    <xf numFmtId="165" fontId="1" fillId="0" borderId="4" xfId="1" applyNumberFormat="1" applyFont="1" applyBorder="1"/>
    <xf numFmtId="165" fontId="1" fillId="0" borderId="23" xfId="1" applyNumberFormat="1" applyFont="1" applyBorder="1"/>
    <xf numFmtId="165" fontId="0" fillId="0" borderId="4" xfId="1" applyNumberFormat="1" applyFont="1" applyBorder="1"/>
    <xf numFmtId="165" fontId="0" fillId="0" borderId="23" xfId="1" applyNumberFormat="1" applyFont="1" applyBorder="1"/>
    <xf numFmtId="0" fontId="4" fillId="0" borderId="0" xfId="0" applyFont="1" applyBorder="1"/>
    <xf numFmtId="165" fontId="1" fillId="0" borderId="17" xfId="1" applyNumberFormat="1" applyFont="1" applyFill="1" applyBorder="1"/>
    <xf numFmtId="165" fontId="1" fillId="0" borderId="24" xfId="1" applyNumberFormat="1" applyFont="1" applyFill="1" applyBorder="1"/>
    <xf numFmtId="165" fontId="1" fillId="0" borderId="25" xfId="1" applyNumberFormat="1" applyFont="1" applyFill="1" applyBorder="1"/>
    <xf numFmtId="0" fontId="0" fillId="0" borderId="24" xfId="0" applyFont="1" applyBorder="1"/>
    <xf numFmtId="165" fontId="1" fillId="0" borderId="24" xfId="1" applyNumberFormat="1" applyFont="1" applyBorder="1"/>
    <xf numFmtId="165" fontId="1" fillId="0" borderId="25" xfId="1" applyNumberFormat="1" applyFont="1" applyBorder="1"/>
    <xf numFmtId="165" fontId="0" fillId="0" borderId="24" xfId="1" applyNumberFormat="1" applyFont="1" applyBorder="1"/>
    <xf numFmtId="165" fontId="0" fillId="0" borderId="25" xfId="1" applyNumberFormat="1" applyFont="1" applyBorder="1"/>
    <xf numFmtId="0" fontId="0" fillId="0" borderId="0" xfId="0" applyBorder="1"/>
    <xf numFmtId="0" fontId="0" fillId="0" borderId="0" xfId="0" applyNumberFormat="1" applyBorder="1"/>
    <xf numFmtId="9" fontId="0" fillId="0" borderId="0" xfId="2" applyFont="1"/>
    <xf numFmtId="165" fontId="9" fillId="4" borderId="4" xfId="1" applyNumberFormat="1" applyFont="1" applyFill="1" applyBorder="1" applyAlignment="1">
      <alignment horizontal="center" vertical="center" wrapText="1"/>
    </xf>
    <xf numFmtId="165" fontId="9" fillId="4" borderId="23" xfId="1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165" fontId="9" fillId="4" borderId="4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4" borderId="2" xfId="1" applyNumberFormat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5" fontId="2" fillId="4" borderId="4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3" fillId="0" borderId="0" xfId="1" applyNumberFormat="1" applyFont="1" applyBorder="1"/>
    <xf numFmtId="165" fontId="1" fillId="0" borderId="0" xfId="1" applyNumberFormat="1" applyFont="1" applyBorder="1"/>
    <xf numFmtId="0" fontId="0" fillId="0" borderId="6" xfId="0" applyBorder="1"/>
    <xf numFmtId="0" fontId="8" fillId="0" borderId="12" xfId="0" applyFont="1" applyBorder="1"/>
    <xf numFmtId="167" fontId="10" fillId="5" borderId="6" xfId="3" applyNumberFormat="1" applyFont="1" applyFill="1" applyBorder="1" applyAlignment="1">
      <alignment horizontal="center" vertical="center"/>
    </xf>
    <xf numFmtId="167" fontId="10" fillId="5" borderId="7" xfId="3" applyNumberFormat="1" applyFont="1" applyFill="1" applyBorder="1" applyAlignment="1">
      <alignment horizontal="center" vertical="center"/>
    </xf>
    <xf numFmtId="167" fontId="10" fillId="5" borderId="8" xfId="3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6" borderId="10" xfId="0" applyFill="1" applyBorder="1"/>
    <xf numFmtId="0" fontId="0" fillId="6" borderId="6" xfId="0" applyFont="1" applyFill="1" applyBorder="1"/>
    <xf numFmtId="165" fontId="1" fillId="6" borderId="28" xfId="1" applyNumberFormat="1" applyFont="1" applyFill="1" applyBorder="1"/>
    <xf numFmtId="9" fontId="1" fillId="6" borderId="0" xfId="2" applyFont="1" applyFill="1" applyBorder="1"/>
    <xf numFmtId="165" fontId="1" fillId="6" borderId="9" xfId="1" applyNumberFormat="1" applyFont="1" applyFill="1" applyBorder="1"/>
    <xf numFmtId="0" fontId="0" fillId="6" borderId="28" xfId="0" applyFont="1" applyFill="1" applyBorder="1"/>
    <xf numFmtId="9" fontId="0" fillId="6" borderId="10" xfId="2" applyFont="1" applyFill="1" applyBorder="1"/>
    <xf numFmtId="0" fontId="0" fillId="2" borderId="10" xfId="0" applyFill="1" applyBorder="1"/>
    <xf numFmtId="0" fontId="0" fillId="2" borderId="28" xfId="0" applyFont="1" applyFill="1" applyBorder="1"/>
    <xf numFmtId="165" fontId="1" fillId="0" borderId="28" xfId="1" applyNumberFormat="1" applyFont="1" applyFill="1" applyBorder="1"/>
    <xf numFmtId="9" fontId="1" fillId="0" borderId="0" xfId="2" applyFont="1" applyFill="1" applyBorder="1"/>
    <xf numFmtId="165" fontId="1" fillId="0" borderId="9" xfId="1" applyNumberFormat="1" applyFont="1" applyFill="1" applyBorder="1"/>
    <xf numFmtId="0" fontId="0" fillId="0" borderId="10" xfId="0" applyBorder="1"/>
    <xf numFmtId="0" fontId="0" fillId="0" borderId="28" xfId="0" applyFont="1" applyFill="1" applyBorder="1"/>
    <xf numFmtId="0" fontId="0" fillId="0" borderId="2" xfId="0" applyBorder="1"/>
    <xf numFmtId="0" fontId="0" fillId="0" borderId="15" xfId="0" applyFont="1" applyFill="1" applyBorder="1"/>
    <xf numFmtId="165" fontId="1" fillId="0" borderId="15" xfId="1" applyNumberFormat="1" applyFont="1" applyFill="1" applyBorder="1"/>
    <xf numFmtId="9" fontId="1" fillId="0" borderId="16" xfId="2" applyFont="1" applyFill="1" applyBorder="1"/>
    <xf numFmtId="165" fontId="1" fillId="0" borderId="29" xfId="1" applyNumberFormat="1" applyFont="1" applyFill="1" applyBorder="1"/>
    <xf numFmtId="9" fontId="4" fillId="0" borderId="0" xfId="0" applyNumberFormat="1" applyFont="1"/>
    <xf numFmtId="0" fontId="0" fillId="0" borderId="11" xfId="0" applyBorder="1"/>
    <xf numFmtId="0" fontId="8" fillId="0" borderId="13" xfId="0" applyFont="1" applyBorder="1"/>
    <xf numFmtId="0" fontId="8" fillId="0" borderId="7" xfId="0" applyFont="1" applyBorder="1"/>
    <xf numFmtId="0" fontId="0" fillId="0" borderId="15" xfId="0" applyBorder="1"/>
    <xf numFmtId="0" fontId="0" fillId="7" borderId="10" xfId="0" applyFill="1" applyBorder="1"/>
    <xf numFmtId="0" fontId="0" fillId="7" borderId="5" xfId="0" applyFont="1" applyFill="1" applyBorder="1"/>
    <xf numFmtId="165" fontId="1" fillId="7" borderId="6" xfId="1" applyNumberFormat="1" applyFont="1" applyFill="1" applyBorder="1"/>
    <xf numFmtId="9" fontId="1" fillId="7" borderId="7" xfId="2" applyFont="1" applyFill="1" applyBorder="1"/>
    <xf numFmtId="165" fontId="1" fillId="7" borderId="8" xfId="1" applyNumberFormat="1" applyFont="1" applyFill="1" applyBorder="1"/>
    <xf numFmtId="0" fontId="0" fillId="7" borderId="6" xfId="0" applyFont="1" applyFill="1" applyBorder="1"/>
    <xf numFmtId="0" fontId="0" fillId="7" borderId="10" xfId="0" applyFont="1" applyFill="1" applyBorder="1"/>
    <xf numFmtId="165" fontId="1" fillId="7" borderId="28" xfId="1" applyNumberFormat="1" applyFont="1" applyFill="1" applyBorder="1"/>
    <xf numFmtId="9" fontId="1" fillId="7" borderId="0" xfId="2" applyFont="1" applyFill="1" applyBorder="1"/>
    <xf numFmtId="165" fontId="1" fillId="7" borderId="9" xfId="1" applyNumberFormat="1" applyFont="1" applyFill="1" applyBorder="1"/>
    <xf numFmtId="0" fontId="0" fillId="7" borderId="28" xfId="0" applyFont="1" applyFill="1" applyBorder="1"/>
    <xf numFmtId="0" fontId="0" fillId="0" borderId="10" xfId="0" applyFill="1" applyBorder="1"/>
    <xf numFmtId="0" fontId="0" fillId="0" borderId="10" xfId="0" applyFont="1" applyFill="1" applyBorder="1"/>
    <xf numFmtId="9" fontId="0" fillId="0" borderId="10" xfId="2" applyFont="1" applyFill="1" applyBorder="1"/>
    <xf numFmtId="165" fontId="1" fillId="2" borderId="28" xfId="1" applyNumberFormat="1" applyFont="1" applyFill="1" applyBorder="1"/>
    <xf numFmtId="9" fontId="1" fillId="2" borderId="0" xfId="2" applyFont="1" applyFill="1" applyBorder="1"/>
    <xf numFmtId="165" fontId="1" fillId="2" borderId="9" xfId="1" applyNumberFormat="1" applyFont="1" applyFill="1" applyBorder="1"/>
    <xf numFmtId="9" fontId="0" fillId="2" borderId="10" xfId="2" applyFont="1" applyFill="1" applyBorder="1"/>
    <xf numFmtId="166" fontId="11" fillId="2" borderId="10" xfId="3" applyFont="1" applyFill="1" applyBorder="1" applyAlignment="1">
      <alignment horizontal="left" vertical="center"/>
    </xf>
    <xf numFmtId="9" fontId="4" fillId="7" borderId="0" xfId="2" applyFont="1" applyFill="1" applyBorder="1"/>
    <xf numFmtId="165" fontId="0" fillId="7" borderId="28" xfId="0" applyNumberFormat="1" applyFill="1" applyBorder="1"/>
    <xf numFmtId="9" fontId="0" fillId="7" borderId="0" xfId="2" applyFont="1" applyFill="1" applyBorder="1"/>
    <xf numFmtId="0" fontId="0" fillId="7" borderId="28" xfId="0" applyFill="1" applyBorder="1"/>
    <xf numFmtId="164" fontId="0" fillId="0" borderId="28" xfId="1" applyFont="1" applyBorder="1"/>
    <xf numFmtId="9" fontId="0" fillId="0" borderId="0" xfId="2" applyFont="1" applyBorder="1"/>
    <xf numFmtId="164" fontId="0" fillId="0" borderId="9" xfId="0" applyNumberFormat="1" applyBorder="1"/>
    <xf numFmtId="0" fontId="0" fillId="0" borderId="28" xfId="0" applyBorder="1"/>
    <xf numFmtId="164" fontId="0" fillId="0" borderId="28" xfId="1" applyNumberFormat="1" applyFont="1" applyBorder="1"/>
    <xf numFmtId="164" fontId="0" fillId="7" borderId="28" xfId="1" applyFont="1" applyFill="1" applyBorder="1"/>
    <xf numFmtId="164" fontId="0" fillId="7" borderId="9" xfId="0" applyNumberFormat="1" applyFill="1" applyBorder="1"/>
    <xf numFmtId="164" fontId="0" fillId="7" borderId="28" xfId="0" applyNumberFormat="1" applyFill="1" applyBorder="1"/>
    <xf numFmtId="0" fontId="0" fillId="7" borderId="0" xfId="0" applyFill="1"/>
    <xf numFmtId="164" fontId="0" fillId="7" borderId="28" xfId="1" applyNumberFormat="1" applyFont="1" applyFill="1" applyBorder="1"/>
    <xf numFmtId="0" fontId="0" fillId="0" borderId="0" xfId="0" applyAlignment="1">
      <alignment horizontal="left" indent="1"/>
    </xf>
    <xf numFmtId="0" fontId="5" fillId="0" borderId="10" xfId="0" applyFont="1" applyBorder="1"/>
    <xf numFmtId="164" fontId="0" fillId="0" borderId="0" xfId="1" applyFont="1" applyBorder="1"/>
    <xf numFmtId="164" fontId="0" fillId="0" borderId="0" xfId="1" applyNumberFormat="1" applyFont="1" applyBorder="1"/>
    <xf numFmtId="166" fontId="12" fillId="0" borderId="10" xfId="3" applyFont="1" applyFill="1" applyBorder="1" applyAlignment="1">
      <alignment horizontal="left" vertical="center"/>
    </xf>
    <xf numFmtId="166" fontId="11" fillId="7" borderId="10" xfId="3" applyFont="1" applyFill="1" applyBorder="1" applyAlignment="1">
      <alignment horizontal="left" vertical="center"/>
    </xf>
    <xf numFmtId="164" fontId="0" fillId="7" borderId="0" xfId="1" applyFont="1" applyFill="1" applyBorder="1"/>
    <xf numFmtId="0" fontId="0" fillId="7" borderId="0" xfId="0" applyFill="1" applyBorder="1"/>
    <xf numFmtId="164" fontId="0" fillId="7" borderId="0" xfId="1" applyNumberFormat="1" applyFont="1" applyFill="1" applyBorder="1"/>
    <xf numFmtId="0" fontId="1" fillId="7" borderId="10" xfId="0" applyFont="1" applyFill="1" applyBorder="1"/>
    <xf numFmtId="0" fontId="0" fillId="0" borderId="10" xfId="0" applyFont="1" applyBorder="1"/>
    <xf numFmtId="0" fontId="0" fillId="0" borderId="28" xfId="0" applyFont="1" applyBorder="1"/>
    <xf numFmtId="164" fontId="0" fillId="7" borderId="9" xfId="1" applyFont="1" applyFill="1" applyBorder="1"/>
    <xf numFmtId="166" fontId="11" fillId="0" borderId="10" xfId="3" applyFont="1" applyFill="1" applyBorder="1" applyAlignment="1">
      <alignment horizontal="left" vertical="center"/>
    </xf>
    <xf numFmtId="9" fontId="1" fillId="0" borderId="0" xfId="2" applyFont="1" applyBorder="1"/>
    <xf numFmtId="9" fontId="4" fillId="0" borderId="0" xfId="2" applyFont="1" applyBorder="1"/>
    <xf numFmtId="164" fontId="0" fillId="0" borderId="15" xfId="1" applyFont="1" applyBorder="1"/>
    <xf numFmtId="9" fontId="4" fillId="0" borderId="16" xfId="2" applyFont="1" applyBorder="1"/>
    <xf numFmtId="0" fontId="0" fillId="0" borderId="29" xfId="0" applyBorder="1"/>
    <xf numFmtId="164" fontId="0" fillId="0" borderId="0" xfId="1" applyFont="1"/>
    <xf numFmtId="0" fontId="1" fillId="0" borderId="4" xfId="1" applyNumberFormat="1" applyFont="1" applyFill="1" applyBorder="1" applyAlignment="1">
      <alignment horizontal="left"/>
    </xf>
    <xf numFmtId="0" fontId="0" fillId="0" borderId="4" xfId="1" applyNumberFormat="1" applyFont="1" applyFill="1" applyBorder="1" applyAlignment="1">
      <alignment horizontal="left"/>
    </xf>
    <xf numFmtId="165" fontId="1" fillId="0" borderId="4" xfId="1" applyNumberFormat="1" applyFont="1" applyFill="1" applyBorder="1" applyAlignment="1">
      <alignment horizontal="left"/>
    </xf>
    <xf numFmtId="0" fontId="7" fillId="0" borderId="4" xfId="1" applyNumberFormat="1" applyFont="1" applyFill="1" applyBorder="1" applyAlignment="1">
      <alignment horizontal="left" vertical="center"/>
    </xf>
    <xf numFmtId="0" fontId="1" fillId="8" borderId="4" xfId="1" applyNumberFormat="1" applyFont="1" applyFill="1" applyBorder="1" applyAlignment="1">
      <alignment horizontal="left"/>
    </xf>
    <xf numFmtId="0" fontId="0" fillId="8" borderId="4" xfId="1" applyNumberFormat="1" applyFont="1" applyFill="1" applyBorder="1" applyAlignment="1">
      <alignment horizontal="left"/>
    </xf>
    <xf numFmtId="165" fontId="3" fillId="0" borderId="26" xfId="1" applyNumberFormat="1" applyFont="1" applyBorder="1" applyAlignment="1">
      <alignment horizontal="center"/>
    </xf>
    <xf numFmtId="165" fontId="3" fillId="0" borderId="27" xfId="1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3" xfId="3" xr:uid="{00000000-0005-0000-0000-000002000000}"/>
    <cellStyle name="Per cent" xfId="2" builtinId="5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CC"/>
      <color rgb="FFF5F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51"/>
  <sheetViews>
    <sheetView showGridLines="0" tabSelected="1" zoomScaleNormal="100" workbookViewId="0">
      <selection activeCell="E6" sqref="E6"/>
    </sheetView>
  </sheetViews>
  <sheetFormatPr baseColWidth="10" defaultColWidth="8.83203125" defaultRowHeight="15" x14ac:dyDescent="0.2"/>
  <cols>
    <col min="1" max="1" width="13" customWidth="1"/>
    <col min="2" max="2" width="28.5" customWidth="1"/>
    <col min="3" max="3" width="20" customWidth="1"/>
    <col min="4" max="4" width="20.83203125" customWidth="1"/>
    <col min="5" max="5" width="26.1640625" customWidth="1"/>
  </cols>
  <sheetData>
    <row r="3" spans="2:5" x14ac:dyDescent="0.2">
      <c r="B3" s="50" t="s">
        <v>16</v>
      </c>
      <c r="C3" s="50" t="s">
        <v>0</v>
      </c>
      <c r="D3" s="50" t="s">
        <v>36</v>
      </c>
      <c r="E3" s="50" t="s">
        <v>139</v>
      </c>
    </row>
    <row r="4" spans="2:5" x14ac:dyDescent="0.2">
      <c r="B4" s="147" t="s">
        <v>17</v>
      </c>
      <c r="C4" s="145" t="s">
        <v>18</v>
      </c>
      <c r="D4" s="145" t="s">
        <v>37</v>
      </c>
      <c r="E4" s="146" t="s">
        <v>140</v>
      </c>
    </row>
    <row r="5" spans="2:5" x14ac:dyDescent="0.2">
      <c r="B5" s="147" t="s">
        <v>17</v>
      </c>
      <c r="C5" s="145" t="s">
        <v>18</v>
      </c>
      <c r="D5" s="145" t="s">
        <v>37</v>
      </c>
      <c r="E5" s="145" t="s">
        <v>141</v>
      </c>
    </row>
    <row r="6" spans="2:5" x14ac:dyDescent="0.2">
      <c r="B6" s="147" t="s">
        <v>17</v>
      </c>
      <c r="C6" s="145" t="s">
        <v>18</v>
      </c>
      <c r="D6" s="145" t="s">
        <v>37</v>
      </c>
      <c r="E6" s="145" t="s">
        <v>142</v>
      </c>
    </row>
    <row r="7" spans="2:5" x14ac:dyDescent="0.2">
      <c r="B7" s="147" t="s">
        <v>17</v>
      </c>
      <c r="C7" s="145" t="s">
        <v>18</v>
      </c>
      <c r="D7" s="145" t="s">
        <v>37</v>
      </c>
      <c r="E7" s="145" t="s">
        <v>143</v>
      </c>
    </row>
    <row r="8" spans="2:5" x14ac:dyDescent="0.2">
      <c r="B8" s="147" t="s">
        <v>17</v>
      </c>
      <c r="C8" s="145" t="s">
        <v>18</v>
      </c>
      <c r="D8" s="145" t="s">
        <v>37</v>
      </c>
      <c r="E8" s="145" t="s">
        <v>144</v>
      </c>
    </row>
    <row r="9" spans="2:5" x14ac:dyDescent="0.2">
      <c r="B9" s="147" t="s">
        <v>17</v>
      </c>
      <c r="C9" s="145" t="s">
        <v>18</v>
      </c>
      <c r="D9" s="145" t="s">
        <v>38</v>
      </c>
      <c r="E9" s="145" t="s">
        <v>145</v>
      </c>
    </row>
    <row r="10" spans="2:5" x14ac:dyDescent="0.2">
      <c r="B10" s="147" t="s">
        <v>17</v>
      </c>
      <c r="C10" s="145" t="s">
        <v>18</v>
      </c>
      <c r="D10" s="145" t="s">
        <v>38</v>
      </c>
      <c r="E10" s="145" t="s">
        <v>146</v>
      </c>
    </row>
    <row r="11" spans="2:5" x14ac:dyDescent="0.2">
      <c r="B11" s="147" t="s">
        <v>17</v>
      </c>
      <c r="C11" s="145" t="s">
        <v>18</v>
      </c>
      <c r="D11" s="145" t="s">
        <v>38</v>
      </c>
      <c r="E11" s="145" t="s">
        <v>147</v>
      </c>
    </row>
    <row r="12" spans="2:5" x14ac:dyDescent="0.2">
      <c r="B12" s="147" t="s">
        <v>17</v>
      </c>
      <c r="C12" s="145" t="s">
        <v>18</v>
      </c>
      <c r="D12" s="145" t="s">
        <v>38</v>
      </c>
      <c r="E12" s="145" t="s">
        <v>148</v>
      </c>
    </row>
    <row r="13" spans="2:5" x14ac:dyDescent="0.2">
      <c r="B13" s="147" t="s">
        <v>17</v>
      </c>
      <c r="C13" s="145" t="s">
        <v>18</v>
      </c>
      <c r="D13" s="145" t="s">
        <v>38</v>
      </c>
      <c r="E13" s="145" t="s">
        <v>149</v>
      </c>
    </row>
    <row r="14" spans="2:5" x14ac:dyDescent="0.2">
      <c r="B14" s="147" t="s">
        <v>17</v>
      </c>
      <c r="C14" s="145" t="s">
        <v>18</v>
      </c>
      <c r="D14" s="145" t="s">
        <v>38</v>
      </c>
      <c r="E14" s="145" t="s">
        <v>150</v>
      </c>
    </row>
    <row r="15" spans="2:5" x14ac:dyDescent="0.2">
      <c r="B15" s="147" t="s">
        <v>17</v>
      </c>
      <c r="C15" s="145" t="s">
        <v>18</v>
      </c>
      <c r="D15" s="145" t="s">
        <v>39</v>
      </c>
      <c r="E15" s="145" t="s">
        <v>151</v>
      </c>
    </row>
    <row r="16" spans="2:5" x14ac:dyDescent="0.2">
      <c r="B16" s="147" t="s">
        <v>17</v>
      </c>
      <c r="C16" s="145" t="s">
        <v>18</v>
      </c>
      <c r="D16" s="145" t="s">
        <v>39</v>
      </c>
      <c r="E16" s="145" t="s">
        <v>152</v>
      </c>
    </row>
    <row r="17" spans="2:5" x14ac:dyDescent="0.2">
      <c r="B17" s="147" t="s">
        <v>17</v>
      </c>
      <c r="C17" s="145" t="s">
        <v>18</v>
      </c>
      <c r="D17" s="145" t="s">
        <v>39</v>
      </c>
      <c r="E17" s="145" t="s">
        <v>153</v>
      </c>
    </row>
    <row r="18" spans="2:5" x14ac:dyDescent="0.2">
      <c r="B18" s="147" t="s">
        <v>17</v>
      </c>
      <c r="C18" s="145" t="s">
        <v>18</v>
      </c>
      <c r="D18" s="145" t="s">
        <v>39</v>
      </c>
      <c r="E18" s="145" t="s">
        <v>154</v>
      </c>
    </row>
    <row r="19" spans="2:5" x14ac:dyDescent="0.2">
      <c r="B19" s="147" t="s">
        <v>17</v>
      </c>
      <c r="C19" s="145" t="s">
        <v>18</v>
      </c>
      <c r="D19" s="145" t="s">
        <v>39</v>
      </c>
      <c r="E19" s="145" t="s">
        <v>155</v>
      </c>
    </row>
    <row r="20" spans="2:5" x14ac:dyDescent="0.2">
      <c r="B20" s="147" t="s">
        <v>17</v>
      </c>
      <c r="C20" s="145" t="s">
        <v>18</v>
      </c>
      <c r="D20" s="145" t="s">
        <v>40</v>
      </c>
      <c r="E20" s="145" t="s">
        <v>156</v>
      </c>
    </row>
    <row r="21" spans="2:5" x14ac:dyDescent="0.2">
      <c r="B21" s="147" t="s">
        <v>17</v>
      </c>
      <c r="C21" s="145" t="s">
        <v>18</v>
      </c>
      <c r="D21" s="145" t="s">
        <v>40</v>
      </c>
      <c r="E21" s="145" t="s">
        <v>157</v>
      </c>
    </row>
    <row r="22" spans="2:5" x14ac:dyDescent="0.2">
      <c r="B22" s="147" t="s">
        <v>17</v>
      </c>
      <c r="C22" s="145" t="s">
        <v>18</v>
      </c>
      <c r="D22" s="145" t="s">
        <v>40</v>
      </c>
      <c r="E22" s="145" t="s">
        <v>158</v>
      </c>
    </row>
    <row r="23" spans="2:5" x14ac:dyDescent="0.2">
      <c r="B23" s="147" t="s">
        <v>17</v>
      </c>
      <c r="C23" s="145" t="s">
        <v>18</v>
      </c>
      <c r="D23" s="145" t="s">
        <v>40</v>
      </c>
      <c r="E23" s="145" t="s">
        <v>159</v>
      </c>
    </row>
    <row r="24" spans="2:5" x14ac:dyDescent="0.2">
      <c r="B24" s="147" t="s">
        <v>17</v>
      </c>
      <c r="C24" s="145" t="s">
        <v>18</v>
      </c>
      <c r="D24" s="145" t="s">
        <v>40</v>
      </c>
      <c r="E24" s="145" t="s">
        <v>160</v>
      </c>
    </row>
    <row r="25" spans="2:5" x14ac:dyDescent="0.2">
      <c r="B25" s="147" t="s">
        <v>17</v>
      </c>
      <c r="C25" s="145" t="s">
        <v>18</v>
      </c>
      <c r="D25" s="145" t="s">
        <v>40</v>
      </c>
      <c r="E25" s="145" t="s">
        <v>161</v>
      </c>
    </row>
    <row r="26" spans="2:5" x14ac:dyDescent="0.2">
      <c r="B26" s="147" t="s">
        <v>17</v>
      </c>
      <c r="C26" s="145" t="s">
        <v>18</v>
      </c>
      <c r="D26" s="145" t="s">
        <v>40</v>
      </c>
      <c r="E26" s="145" t="s">
        <v>162</v>
      </c>
    </row>
    <row r="27" spans="2:5" x14ac:dyDescent="0.2">
      <c r="B27" s="147" t="s">
        <v>17</v>
      </c>
      <c r="C27" s="145" t="s">
        <v>18</v>
      </c>
      <c r="D27" s="145" t="s">
        <v>41</v>
      </c>
      <c r="E27" s="145" t="s">
        <v>163</v>
      </c>
    </row>
    <row r="28" spans="2:5" x14ac:dyDescent="0.2">
      <c r="B28" s="147" t="s">
        <v>17</v>
      </c>
      <c r="C28" s="145" t="s">
        <v>18</v>
      </c>
      <c r="D28" s="145" t="s">
        <v>41</v>
      </c>
      <c r="E28" s="145" t="s">
        <v>164</v>
      </c>
    </row>
    <row r="29" spans="2:5" x14ac:dyDescent="0.2">
      <c r="B29" s="147" t="s">
        <v>17</v>
      </c>
      <c r="C29" s="145" t="s">
        <v>18</v>
      </c>
      <c r="D29" s="145" t="s">
        <v>41</v>
      </c>
      <c r="E29" s="145" t="s">
        <v>165</v>
      </c>
    </row>
    <row r="30" spans="2:5" x14ac:dyDescent="0.2">
      <c r="B30" s="147" t="s">
        <v>17</v>
      </c>
      <c r="C30" s="145" t="s">
        <v>18</v>
      </c>
      <c r="D30" s="145" t="s">
        <v>41</v>
      </c>
      <c r="E30" s="145" t="s">
        <v>166</v>
      </c>
    </row>
    <row r="31" spans="2:5" x14ac:dyDescent="0.2">
      <c r="B31" s="147" t="s">
        <v>17</v>
      </c>
      <c r="C31" s="145" t="s">
        <v>18</v>
      </c>
      <c r="D31" s="145" t="s">
        <v>41</v>
      </c>
      <c r="E31" s="145" t="s">
        <v>167</v>
      </c>
    </row>
    <row r="32" spans="2:5" x14ac:dyDescent="0.2">
      <c r="B32" s="147" t="s">
        <v>17</v>
      </c>
      <c r="C32" s="145" t="s">
        <v>18</v>
      </c>
      <c r="D32" s="145" t="s">
        <v>43</v>
      </c>
      <c r="E32" s="145" t="s">
        <v>168</v>
      </c>
    </row>
    <row r="33" spans="2:5" x14ac:dyDescent="0.2">
      <c r="B33" s="147" t="s">
        <v>17</v>
      </c>
      <c r="C33" s="145" t="s">
        <v>18</v>
      </c>
      <c r="D33" s="145" t="s">
        <v>43</v>
      </c>
      <c r="E33" s="145" t="s">
        <v>169</v>
      </c>
    </row>
    <row r="34" spans="2:5" x14ac:dyDescent="0.2">
      <c r="B34" s="147" t="s">
        <v>17</v>
      </c>
      <c r="C34" s="145" t="s">
        <v>18</v>
      </c>
      <c r="D34" s="145" t="s">
        <v>43</v>
      </c>
      <c r="E34" s="145" t="s">
        <v>170</v>
      </c>
    </row>
    <row r="35" spans="2:5" x14ac:dyDescent="0.2">
      <c r="B35" s="147" t="s">
        <v>17</v>
      </c>
      <c r="C35" s="145" t="s">
        <v>18</v>
      </c>
      <c r="D35" s="145" t="s">
        <v>43</v>
      </c>
      <c r="E35" s="145" t="s">
        <v>171</v>
      </c>
    </row>
    <row r="36" spans="2:5" x14ac:dyDescent="0.2">
      <c r="B36" s="147" t="s">
        <v>17</v>
      </c>
      <c r="C36" s="145" t="s">
        <v>18</v>
      </c>
      <c r="D36" s="145" t="s">
        <v>44</v>
      </c>
      <c r="E36" s="145" t="s">
        <v>172</v>
      </c>
    </row>
    <row r="37" spans="2:5" x14ac:dyDescent="0.2">
      <c r="B37" s="147" t="s">
        <v>17</v>
      </c>
      <c r="C37" s="145" t="s">
        <v>18</v>
      </c>
      <c r="D37" s="145" t="s">
        <v>44</v>
      </c>
      <c r="E37" s="145" t="s">
        <v>173</v>
      </c>
    </row>
    <row r="38" spans="2:5" x14ac:dyDescent="0.2">
      <c r="B38" s="147" t="s">
        <v>17</v>
      </c>
      <c r="C38" s="145" t="s">
        <v>18</v>
      </c>
      <c r="D38" s="145" t="s">
        <v>44</v>
      </c>
      <c r="E38" s="145" t="s">
        <v>174</v>
      </c>
    </row>
    <row r="39" spans="2:5" x14ac:dyDescent="0.2">
      <c r="B39" s="147" t="s">
        <v>17</v>
      </c>
      <c r="C39" s="145" t="s">
        <v>18</v>
      </c>
      <c r="D39" s="145" t="s">
        <v>44</v>
      </c>
      <c r="E39" s="145" t="s">
        <v>175</v>
      </c>
    </row>
    <row r="40" spans="2:5" x14ac:dyDescent="0.2">
      <c r="B40" s="147" t="s">
        <v>17</v>
      </c>
      <c r="C40" s="145" t="s">
        <v>18</v>
      </c>
      <c r="D40" s="145" t="s">
        <v>44</v>
      </c>
      <c r="E40" s="145" t="s">
        <v>176</v>
      </c>
    </row>
    <row r="41" spans="2:5" x14ac:dyDescent="0.2">
      <c r="B41" s="147" t="s">
        <v>17</v>
      </c>
      <c r="C41" s="145" t="s">
        <v>18</v>
      </c>
      <c r="D41" s="145" t="s">
        <v>44</v>
      </c>
      <c r="E41" s="145" t="s">
        <v>177</v>
      </c>
    </row>
    <row r="42" spans="2:5" x14ac:dyDescent="0.2">
      <c r="B42" s="147" t="s">
        <v>17</v>
      </c>
      <c r="C42" s="145" t="s">
        <v>18</v>
      </c>
      <c r="D42" s="145" t="s">
        <v>44</v>
      </c>
      <c r="E42" s="145" t="s">
        <v>178</v>
      </c>
    </row>
    <row r="43" spans="2:5" x14ac:dyDescent="0.2">
      <c r="B43" s="147" t="s">
        <v>17</v>
      </c>
      <c r="C43" s="145" t="s">
        <v>18</v>
      </c>
      <c r="D43" s="145" t="s">
        <v>45</v>
      </c>
      <c r="E43" s="145" t="s">
        <v>179</v>
      </c>
    </row>
    <row r="44" spans="2:5" x14ac:dyDescent="0.2">
      <c r="B44" s="147" t="s">
        <v>17</v>
      </c>
      <c r="C44" s="145" t="s">
        <v>18</v>
      </c>
      <c r="D44" s="145" t="s">
        <v>45</v>
      </c>
      <c r="E44" s="145" t="s">
        <v>180</v>
      </c>
    </row>
    <row r="45" spans="2:5" x14ac:dyDescent="0.2">
      <c r="B45" s="147" t="s">
        <v>17</v>
      </c>
      <c r="C45" s="145" t="s">
        <v>18</v>
      </c>
      <c r="D45" s="145" t="s">
        <v>45</v>
      </c>
      <c r="E45" s="145" t="s">
        <v>181</v>
      </c>
    </row>
    <row r="46" spans="2:5" x14ac:dyDescent="0.2">
      <c r="B46" s="147" t="s">
        <v>17</v>
      </c>
      <c r="C46" s="145" t="s">
        <v>18</v>
      </c>
      <c r="D46" s="145" t="s">
        <v>45</v>
      </c>
      <c r="E46" s="145" t="s">
        <v>182</v>
      </c>
    </row>
    <row r="47" spans="2:5" x14ac:dyDescent="0.2">
      <c r="B47" s="147" t="s">
        <v>17</v>
      </c>
      <c r="C47" s="145" t="s">
        <v>18</v>
      </c>
      <c r="D47" s="145" t="s">
        <v>45</v>
      </c>
      <c r="E47" s="145" t="s">
        <v>183</v>
      </c>
    </row>
    <row r="48" spans="2:5" x14ac:dyDescent="0.2">
      <c r="B48" s="147" t="s">
        <v>17</v>
      </c>
      <c r="C48" s="145" t="s">
        <v>18</v>
      </c>
      <c r="D48" s="145" t="s">
        <v>46</v>
      </c>
      <c r="E48" s="145" t="s">
        <v>184</v>
      </c>
    </row>
    <row r="49" spans="2:5" x14ac:dyDescent="0.2">
      <c r="B49" s="147" t="s">
        <v>17</v>
      </c>
      <c r="C49" s="145" t="s">
        <v>18</v>
      </c>
      <c r="D49" s="145" t="s">
        <v>46</v>
      </c>
      <c r="E49" s="145" t="s">
        <v>185</v>
      </c>
    </row>
    <row r="50" spans="2:5" x14ac:dyDescent="0.2">
      <c r="B50" s="147" t="s">
        <v>17</v>
      </c>
      <c r="C50" s="145" t="s">
        <v>18</v>
      </c>
      <c r="D50" s="145" t="s">
        <v>46</v>
      </c>
      <c r="E50" s="145" t="s">
        <v>186</v>
      </c>
    </row>
    <row r="51" spans="2:5" x14ac:dyDescent="0.2">
      <c r="B51" s="147" t="s">
        <v>17</v>
      </c>
      <c r="C51" s="145" t="s">
        <v>18</v>
      </c>
      <c r="D51" s="145" t="s">
        <v>46</v>
      </c>
      <c r="E51" s="145" t="s">
        <v>187</v>
      </c>
    </row>
    <row r="52" spans="2:5" x14ac:dyDescent="0.2">
      <c r="B52" s="147" t="s">
        <v>17</v>
      </c>
      <c r="C52" s="145" t="s">
        <v>18</v>
      </c>
      <c r="D52" s="145" t="s">
        <v>46</v>
      </c>
      <c r="E52" s="145" t="s">
        <v>188</v>
      </c>
    </row>
    <row r="53" spans="2:5" x14ac:dyDescent="0.2">
      <c r="B53" s="147" t="s">
        <v>17</v>
      </c>
      <c r="C53" s="145" t="s">
        <v>18</v>
      </c>
      <c r="D53" s="145" t="s">
        <v>46</v>
      </c>
      <c r="E53" s="145" t="s">
        <v>189</v>
      </c>
    </row>
    <row r="54" spans="2:5" x14ac:dyDescent="0.2">
      <c r="B54" s="147" t="s">
        <v>19</v>
      </c>
      <c r="C54" s="145" t="s">
        <v>1</v>
      </c>
      <c r="D54" s="145" t="s">
        <v>47</v>
      </c>
      <c r="E54" s="145" t="s">
        <v>190</v>
      </c>
    </row>
    <row r="55" spans="2:5" x14ac:dyDescent="0.2">
      <c r="B55" s="147" t="s">
        <v>19</v>
      </c>
      <c r="C55" s="145" t="s">
        <v>1</v>
      </c>
      <c r="D55" s="145" t="s">
        <v>47</v>
      </c>
      <c r="E55" s="145" t="s">
        <v>191</v>
      </c>
    </row>
    <row r="56" spans="2:5" x14ac:dyDescent="0.2">
      <c r="B56" s="147" t="s">
        <v>19</v>
      </c>
      <c r="C56" s="145" t="s">
        <v>1</v>
      </c>
      <c r="D56" s="145" t="s">
        <v>47</v>
      </c>
      <c r="E56" s="145" t="s">
        <v>192</v>
      </c>
    </row>
    <row r="57" spans="2:5" x14ac:dyDescent="0.2">
      <c r="B57" s="147" t="s">
        <v>19</v>
      </c>
      <c r="C57" s="145" t="s">
        <v>1</v>
      </c>
      <c r="D57" s="145" t="s">
        <v>48</v>
      </c>
      <c r="E57" s="145" t="s">
        <v>48</v>
      </c>
    </row>
    <row r="58" spans="2:5" x14ac:dyDescent="0.2">
      <c r="B58" s="147" t="s">
        <v>19</v>
      </c>
      <c r="C58" s="145" t="s">
        <v>1</v>
      </c>
      <c r="D58" s="145" t="s">
        <v>48</v>
      </c>
      <c r="E58" s="145" t="s">
        <v>194</v>
      </c>
    </row>
    <row r="59" spans="2:5" x14ac:dyDescent="0.2">
      <c r="B59" s="147" t="s">
        <v>19</v>
      </c>
      <c r="C59" s="145" t="s">
        <v>1</v>
      </c>
      <c r="D59" s="145" t="s">
        <v>49</v>
      </c>
      <c r="E59" s="145" t="s">
        <v>195</v>
      </c>
    </row>
    <row r="60" spans="2:5" x14ac:dyDescent="0.2">
      <c r="B60" s="147" t="s">
        <v>19</v>
      </c>
      <c r="C60" s="145" t="s">
        <v>1</v>
      </c>
      <c r="D60" s="145" t="s">
        <v>49</v>
      </c>
      <c r="E60" s="145" t="s">
        <v>49</v>
      </c>
    </row>
    <row r="61" spans="2:5" x14ac:dyDescent="0.2">
      <c r="B61" s="147" t="s">
        <v>19</v>
      </c>
      <c r="C61" s="145" t="s">
        <v>1</v>
      </c>
      <c r="D61" s="145" t="s">
        <v>49</v>
      </c>
      <c r="E61" s="145" t="s">
        <v>197</v>
      </c>
    </row>
    <row r="62" spans="2:5" x14ac:dyDescent="0.2">
      <c r="B62" s="147" t="s">
        <v>19</v>
      </c>
      <c r="C62" s="145" t="s">
        <v>1</v>
      </c>
      <c r="D62" s="145" t="s">
        <v>49</v>
      </c>
      <c r="E62" s="145" t="s">
        <v>198</v>
      </c>
    </row>
    <row r="63" spans="2:5" x14ac:dyDescent="0.2">
      <c r="B63" s="147" t="s">
        <v>19</v>
      </c>
      <c r="C63" s="145" t="s">
        <v>1</v>
      </c>
      <c r="D63" s="145" t="s">
        <v>50</v>
      </c>
      <c r="E63" s="145" t="s">
        <v>199</v>
      </c>
    </row>
    <row r="64" spans="2:5" x14ac:dyDescent="0.2">
      <c r="B64" s="147" t="s">
        <v>19</v>
      </c>
      <c r="C64" s="145" t="s">
        <v>1</v>
      </c>
      <c r="D64" s="145" t="s">
        <v>50</v>
      </c>
      <c r="E64" s="145" t="s">
        <v>50</v>
      </c>
    </row>
    <row r="65" spans="2:5" x14ac:dyDescent="0.2">
      <c r="B65" s="147" t="s">
        <v>19</v>
      </c>
      <c r="C65" s="145" t="s">
        <v>2</v>
      </c>
      <c r="D65" s="145" t="s">
        <v>51</v>
      </c>
      <c r="E65" s="145" t="s">
        <v>201</v>
      </c>
    </row>
    <row r="66" spans="2:5" x14ac:dyDescent="0.2">
      <c r="B66" s="147" t="s">
        <v>19</v>
      </c>
      <c r="C66" s="145" t="s">
        <v>2</v>
      </c>
      <c r="D66" s="145" t="s">
        <v>51</v>
      </c>
      <c r="E66" s="145" t="s">
        <v>51</v>
      </c>
    </row>
    <row r="67" spans="2:5" x14ac:dyDescent="0.2">
      <c r="B67" s="147" t="s">
        <v>19</v>
      </c>
      <c r="C67" s="145" t="s">
        <v>2</v>
      </c>
      <c r="D67" s="145" t="s">
        <v>52</v>
      </c>
      <c r="E67" s="145" t="s">
        <v>203</v>
      </c>
    </row>
    <row r="68" spans="2:5" x14ac:dyDescent="0.2">
      <c r="B68" s="147" t="s">
        <v>19</v>
      </c>
      <c r="C68" s="145" t="s">
        <v>2</v>
      </c>
      <c r="D68" s="145" t="s">
        <v>52</v>
      </c>
      <c r="E68" s="145" t="s">
        <v>52</v>
      </c>
    </row>
    <row r="69" spans="2:5" x14ac:dyDescent="0.2">
      <c r="B69" s="147" t="s">
        <v>19</v>
      </c>
      <c r="C69" s="145" t="s">
        <v>2</v>
      </c>
      <c r="D69" s="145" t="s">
        <v>53</v>
      </c>
      <c r="E69" s="145" t="s">
        <v>205</v>
      </c>
    </row>
    <row r="70" spans="2:5" x14ac:dyDescent="0.2">
      <c r="B70" s="147" t="s">
        <v>19</v>
      </c>
      <c r="C70" s="145" t="s">
        <v>2</v>
      </c>
      <c r="D70" s="145" t="s">
        <v>53</v>
      </c>
      <c r="E70" s="145" t="s">
        <v>206</v>
      </c>
    </row>
    <row r="71" spans="2:5" x14ac:dyDescent="0.2">
      <c r="B71" s="147" t="s">
        <v>19</v>
      </c>
      <c r="C71" s="145" t="s">
        <v>2</v>
      </c>
      <c r="D71" s="145" t="s">
        <v>53</v>
      </c>
      <c r="E71" s="145" t="s">
        <v>207</v>
      </c>
    </row>
    <row r="72" spans="2:5" x14ac:dyDescent="0.2">
      <c r="B72" s="147" t="s">
        <v>19</v>
      </c>
      <c r="C72" s="145" t="s">
        <v>2</v>
      </c>
      <c r="D72" s="145" t="s">
        <v>53</v>
      </c>
      <c r="E72" s="145" t="s">
        <v>208</v>
      </c>
    </row>
    <row r="73" spans="2:5" x14ac:dyDescent="0.2">
      <c r="B73" s="147" t="s">
        <v>19</v>
      </c>
      <c r="C73" s="145" t="s">
        <v>2</v>
      </c>
      <c r="D73" s="145" t="s">
        <v>53</v>
      </c>
      <c r="E73" s="145" t="s">
        <v>209</v>
      </c>
    </row>
    <row r="74" spans="2:5" x14ac:dyDescent="0.2">
      <c r="B74" s="147" t="s">
        <v>19</v>
      </c>
      <c r="C74" s="145" t="s">
        <v>2</v>
      </c>
      <c r="D74" s="145" t="s">
        <v>53</v>
      </c>
      <c r="E74" s="145" t="s">
        <v>210</v>
      </c>
    </row>
    <row r="75" spans="2:5" x14ac:dyDescent="0.2">
      <c r="B75" s="147" t="s">
        <v>19</v>
      </c>
      <c r="C75" s="145" t="s">
        <v>2</v>
      </c>
      <c r="D75" s="145" t="s">
        <v>53</v>
      </c>
      <c r="E75" s="145" t="s">
        <v>211</v>
      </c>
    </row>
    <row r="76" spans="2:5" x14ac:dyDescent="0.2">
      <c r="B76" s="147" t="s">
        <v>19</v>
      </c>
      <c r="C76" s="145" t="s">
        <v>2</v>
      </c>
      <c r="D76" s="145" t="s">
        <v>53</v>
      </c>
      <c r="E76" s="145" t="s">
        <v>212</v>
      </c>
    </row>
    <row r="77" spans="2:5" x14ac:dyDescent="0.2">
      <c r="B77" s="147" t="s">
        <v>19</v>
      </c>
      <c r="C77" s="145" t="s">
        <v>2</v>
      </c>
      <c r="D77" s="145" t="s">
        <v>53</v>
      </c>
      <c r="E77" s="145" t="s">
        <v>213</v>
      </c>
    </row>
    <row r="78" spans="2:5" x14ac:dyDescent="0.2">
      <c r="B78" s="147" t="s">
        <v>19</v>
      </c>
      <c r="C78" s="145" t="s">
        <v>2</v>
      </c>
      <c r="D78" s="145" t="s">
        <v>54</v>
      </c>
      <c r="E78" s="145" t="s">
        <v>214</v>
      </c>
    </row>
    <row r="79" spans="2:5" x14ac:dyDescent="0.2">
      <c r="B79" s="147" t="s">
        <v>19</v>
      </c>
      <c r="C79" s="145" t="s">
        <v>2</v>
      </c>
      <c r="D79" s="145" t="s">
        <v>54</v>
      </c>
      <c r="E79" s="145" t="s">
        <v>215</v>
      </c>
    </row>
    <row r="80" spans="2:5" x14ac:dyDescent="0.2">
      <c r="B80" s="147" t="s">
        <v>19</v>
      </c>
      <c r="C80" s="145" t="s">
        <v>2</v>
      </c>
      <c r="D80" s="145" t="s">
        <v>54</v>
      </c>
      <c r="E80" s="145" t="s">
        <v>216</v>
      </c>
    </row>
    <row r="81" spans="2:5" x14ac:dyDescent="0.2">
      <c r="B81" s="147" t="s">
        <v>19</v>
      </c>
      <c r="C81" s="145" t="s">
        <v>2</v>
      </c>
      <c r="D81" s="145" t="s">
        <v>54</v>
      </c>
      <c r="E81" s="145" t="s">
        <v>217</v>
      </c>
    </row>
    <row r="82" spans="2:5" x14ac:dyDescent="0.2">
      <c r="B82" s="147" t="s">
        <v>19</v>
      </c>
      <c r="C82" s="145" t="s">
        <v>2</v>
      </c>
      <c r="D82" s="145" t="s">
        <v>54</v>
      </c>
      <c r="E82" s="145" t="s">
        <v>218</v>
      </c>
    </row>
    <row r="83" spans="2:5" x14ac:dyDescent="0.2">
      <c r="B83" s="147" t="s">
        <v>19</v>
      </c>
      <c r="C83" s="145" t="s">
        <v>2</v>
      </c>
      <c r="D83" s="145" t="s">
        <v>54</v>
      </c>
      <c r="E83" s="145" t="s">
        <v>219</v>
      </c>
    </row>
    <row r="84" spans="2:5" x14ac:dyDescent="0.2">
      <c r="B84" s="147" t="s">
        <v>19</v>
      </c>
      <c r="C84" s="145" t="s">
        <v>2</v>
      </c>
      <c r="D84" s="145" t="s">
        <v>54</v>
      </c>
      <c r="E84" s="145" t="s">
        <v>220</v>
      </c>
    </row>
    <row r="85" spans="2:5" x14ac:dyDescent="0.2">
      <c r="B85" s="147" t="s">
        <v>19</v>
      </c>
      <c r="C85" s="145" t="s">
        <v>2</v>
      </c>
      <c r="D85" s="145" t="s">
        <v>54</v>
      </c>
      <c r="E85" s="145" t="s">
        <v>221</v>
      </c>
    </row>
    <row r="86" spans="2:5" x14ac:dyDescent="0.2">
      <c r="B86" s="147" t="s">
        <v>19</v>
      </c>
      <c r="C86" s="145" t="s">
        <v>2</v>
      </c>
      <c r="D86" s="145" t="s">
        <v>54</v>
      </c>
      <c r="E86" s="145" t="s">
        <v>222</v>
      </c>
    </row>
    <row r="87" spans="2:5" x14ac:dyDescent="0.2">
      <c r="B87" s="147" t="s">
        <v>19</v>
      </c>
      <c r="C87" s="145" t="s">
        <v>2</v>
      </c>
      <c r="D87" s="145" t="s">
        <v>55</v>
      </c>
      <c r="E87" s="145" t="s">
        <v>223</v>
      </c>
    </row>
    <row r="88" spans="2:5" x14ac:dyDescent="0.2">
      <c r="B88" s="147" t="s">
        <v>19</v>
      </c>
      <c r="C88" s="145" t="s">
        <v>2</v>
      </c>
      <c r="D88" s="145" t="s">
        <v>55</v>
      </c>
      <c r="E88" s="145" t="s">
        <v>55</v>
      </c>
    </row>
    <row r="89" spans="2:5" x14ac:dyDescent="0.2">
      <c r="B89" s="147" t="s">
        <v>19</v>
      </c>
      <c r="C89" s="145" t="s">
        <v>2</v>
      </c>
      <c r="D89" s="145" t="s">
        <v>56</v>
      </c>
      <c r="E89" s="145" t="s">
        <v>225</v>
      </c>
    </row>
    <row r="90" spans="2:5" x14ac:dyDescent="0.2">
      <c r="B90" s="147" t="s">
        <v>19</v>
      </c>
      <c r="C90" s="145" t="s">
        <v>2</v>
      </c>
      <c r="D90" s="145" t="s">
        <v>56</v>
      </c>
      <c r="E90" s="145" t="s">
        <v>226</v>
      </c>
    </row>
    <row r="91" spans="2:5" x14ac:dyDescent="0.2">
      <c r="B91" s="147" t="s">
        <v>19</v>
      </c>
      <c r="C91" s="145" t="s">
        <v>2</v>
      </c>
      <c r="D91" s="145" t="s">
        <v>56</v>
      </c>
      <c r="E91" s="145" t="s">
        <v>56</v>
      </c>
    </row>
    <row r="92" spans="2:5" x14ac:dyDescent="0.2">
      <c r="B92" s="147" t="s">
        <v>19</v>
      </c>
      <c r="C92" s="145" t="s">
        <v>3</v>
      </c>
      <c r="D92" s="145" t="s">
        <v>57</v>
      </c>
      <c r="E92" s="145" t="s">
        <v>228</v>
      </c>
    </row>
    <row r="93" spans="2:5" x14ac:dyDescent="0.2">
      <c r="B93" s="147" t="s">
        <v>19</v>
      </c>
      <c r="C93" s="145" t="s">
        <v>3</v>
      </c>
      <c r="D93" s="145" t="s">
        <v>57</v>
      </c>
      <c r="E93" s="145" t="s">
        <v>229</v>
      </c>
    </row>
    <row r="94" spans="2:5" x14ac:dyDescent="0.2">
      <c r="B94" s="147" t="s">
        <v>19</v>
      </c>
      <c r="C94" s="145" t="s">
        <v>3</v>
      </c>
      <c r="D94" s="145" t="s">
        <v>57</v>
      </c>
      <c r="E94" s="145" t="s">
        <v>230</v>
      </c>
    </row>
    <row r="95" spans="2:5" x14ac:dyDescent="0.2">
      <c r="B95" s="147" t="s">
        <v>19</v>
      </c>
      <c r="C95" s="145" t="s">
        <v>3</v>
      </c>
      <c r="D95" s="145" t="s">
        <v>57</v>
      </c>
      <c r="E95" s="145" t="s">
        <v>231</v>
      </c>
    </row>
    <row r="96" spans="2:5" x14ac:dyDescent="0.2">
      <c r="B96" s="147" t="s">
        <v>19</v>
      </c>
      <c r="C96" s="145" t="s">
        <v>3</v>
      </c>
      <c r="D96" s="145" t="s">
        <v>57</v>
      </c>
      <c r="E96" s="145" t="s">
        <v>232</v>
      </c>
    </row>
    <row r="97" spans="2:5" x14ac:dyDescent="0.2">
      <c r="B97" s="147" t="s">
        <v>19</v>
      </c>
      <c r="C97" s="145" t="s">
        <v>3</v>
      </c>
      <c r="D97" s="145" t="s">
        <v>57</v>
      </c>
      <c r="E97" s="145" t="s">
        <v>233</v>
      </c>
    </row>
    <row r="98" spans="2:5" x14ac:dyDescent="0.2">
      <c r="B98" s="147" t="s">
        <v>19</v>
      </c>
      <c r="C98" s="145" t="s">
        <v>3</v>
      </c>
      <c r="D98" s="145" t="s">
        <v>58</v>
      </c>
      <c r="E98" s="145" t="s">
        <v>58</v>
      </c>
    </row>
    <row r="99" spans="2:5" x14ac:dyDescent="0.2">
      <c r="B99" s="147" t="s">
        <v>19</v>
      </c>
      <c r="C99" s="145" t="s">
        <v>3</v>
      </c>
      <c r="D99" s="145" t="s">
        <v>58</v>
      </c>
      <c r="E99" s="145" t="s">
        <v>235</v>
      </c>
    </row>
    <row r="100" spans="2:5" x14ac:dyDescent="0.2">
      <c r="B100" s="147" t="s">
        <v>19</v>
      </c>
      <c r="C100" s="145" t="s">
        <v>3</v>
      </c>
      <c r="D100" s="145" t="s">
        <v>58</v>
      </c>
      <c r="E100" s="145" t="s">
        <v>236</v>
      </c>
    </row>
    <row r="101" spans="2:5" x14ac:dyDescent="0.2">
      <c r="B101" s="147" t="s">
        <v>19</v>
      </c>
      <c r="C101" s="145" t="s">
        <v>3</v>
      </c>
      <c r="D101" s="145" t="s">
        <v>59</v>
      </c>
      <c r="E101" s="145" t="s">
        <v>237</v>
      </c>
    </row>
    <row r="102" spans="2:5" x14ac:dyDescent="0.2">
      <c r="B102" s="147" t="s">
        <v>19</v>
      </c>
      <c r="C102" s="145" t="s">
        <v>3</v>
      </c>
      <c r="D102" s="145" t="s">
        <v>59</v>
      </c>
      <c r="E102" s="145" t="s">
        <v>59</v>
      </c>
    </row>
    <row r="103" spans="2:5" x14ac:dyDescent="0.2">
      <c r="B103" s="147" t="s">
        <v>19</v>
      </c>
      <c r="C103" s="145" t="s">
        <v>3</v>
      </c>
      <c r="D103" s="145" t="s">
        <v>59</v>
      </c>
      <c r="E103" s="145" t="s">
        <v>239</v>
      </c>
    </row>
    <row r="104" spans="2:5" x14ac:dyDescent="0.2">
      <c r="B104" s="147" t="s">
        <v>19</v>
      </c>
      <c r="C104" s="145" t="s">
        <v>3</v>
      </c>
      <c r="D104" s="145" t="s">
        <v>59</v>
      </c>
      <c r="E104" s="145" t="s">
        <v>240</v>
      </c>
    </row>
    <row r="105" spans="2:5" x14ac:dyDescent="0.2">
      <c r="B105" s="147" t="s">
        <v>19</v>
      </c>
      <c r="C105" s="145" t="s">
        <v>3</v>
      </c>
      <c r="D105" s="145" t="s">
        <v>59</v>
      </c>
      <c r="E105" s="145" t="s">
        <v>241</v>
      </c>
    </row>
    <row r="106" spans="2:5" x14ac:dyDescent="0.2">
      <c r="B106" s="147" t="s">
        <v>19</v>
      </c>
      <c r="C106" s="145" t="s">
        <v>3</v>
      </c>
      <c r="D106" s="145" t="s">
        <v>60</v>
      </c>
      <c r="E106" s="145" t="s">
        <v>242</v>
      </c>
    </row>
    <row r="107" spans="2:5" x14ac:dyDescent="0.2">
      <c r="B107" s="147" t="s">
        <v>19</v>
      </c>
      <c r="C107" s="145" t="s">
        <v>3</v>
      </c>
      <c r="D107" s="145" t="s">
        <v>60</v>
      </c>
      <c r="E107" s="145" t="s">
        <v>243</v>
      </c>
    </row>
    <row r="108" spans="2:5" x14ac:dyDescent="0.2">
      <c r="B108" s="147" t="s">
        <v>19</v>
      </c>
      <c r="C108" s="145" t="s">
        <v>3</v>
      </c>
      <c r="D108" s="145" t="s">
        <v>60</v>
      </c>
      <c r="E108" s="145" t="s">
        <v>244</v>
      </c>
    </row>
    <row r="109" spans="2:5" x14ac:dyDescent="0.2">
      <c r="B109" s="147" t="s">
        <v>19</v>
      </c>
      <c r="C109" s="145" t="s">
        <v>3</v>
      </c>
      <c r="D109" s="145" t="s">
        <v>60</v>
      </c>
      <c r="E109" s="145" t="s">
        <v>245</v>
      </c>
    </row>
    <row r="110" spans="2:5" x14ac:dyDescent="0.2">
      <c r="B110" s="147" t="s">
        <v>19</v>
      </c>
      <c r="C110" s="145" t="s">
        <v>3</v>
      </c>
      <c r="D110" s="145" t="s">
        <v>60</v>
      </c>
      <c r="E110" s="145" t="s">
        <v>246</v>
      </c>
    </row>
    <row r="111" spans="2:5" x14ac:dyDescent="0.2">
      <c r="B111" s="147" t="s">
        <v>19</v>
      </c>
      <c r="C111" s="145" t="s">
        <v>3</v>
      </c>
      <c r="D111" s="145" t="s">
        <v>61</v>
      </c>
      <c r="E111" s="145" t="s">
        <v>247</v>
      </c>
    </row>
    <row r="112" spans="2:5" x14ac:dyDescent="0.2">
      <c r="B112" s="147" t="s">
        <v>19</v>
      </c>
      <c r="C112" s="145" t="s">
        <v>3</v>
      </c>
      <c r="D112" s="145" t="s">
        <v>61</v>
      </c>
      <c r="E112" s="145" t="s">
        <v>248</v>
      </c>
    </row>
    <row r="113" spans="2:5" x14ac:dyDescent="0.2">
      <c r="B113" s="147" t="s">
        <v>19</v>
      </c>
      <c r="C113" s="145" t="s">
        <v>3</v>
      </c>
      <c r="D113" s="145" t="s">
        <v>61</v>
      </c>
      <c r="E113" s="145" t="s">
        <v>61</v>
      </c>
    </row>
    <row r="114" spans="2:5" x14ac:dyDescent="0.2">
      <c r="B114" s="147" t="s">
        <v>19</v>
      </c>
      <c r="C114" s="145" t="s">
        <v>3</v>
      </c>
      <c r="D114" s="145" t="s">
        <v>62</v>
      </c>
      <c r="E114" s="145" t="s">
        <v>62</v>
      </c>
    </row>
    <row r="115" spans="2:5" x14ac:dyDescent="0.2">
      <c r="B115" s="147" t="s">
        <v>19</v>
      </c>
      <c r="C115" s="145" t="s">
        <v>3</v>
      </c>
      <c r="D115" s="145" t="s">
        <v>62</v>
      </c>
      <c r="E115" s="145" t="s">
        <v>251</v>
      </c>
    </row>
    <row r="116" spans="2:5" x14ac:dyDescent="0.2">
      <c r="B116" s="147" t="s">
        <v>20</v>
      </c>
      <c r="C116" s="145" t="s">
        <v>4</v>
      </c>
      <c r="D116" s="145" t="s">
        <v>63</v>
      </c>
      <c r="E116" s="145" t="s">
        <v>252</v>
      </c>
    </row>
    <row r="117" spans="2:5" x14ac:dyDescent="0.2">
      <c r="B117" s="147" t="s">
        <v>20</v>
      </c>
      <c r="C117" s="145" t="s">
        <v>4</v>
      </c>
      <c r="D117" s="148" t="s">
        <v>63</v>
      </c>
      <c r="E117" s="145" t="s">
        <v>253</v>
      </c>
    </row>
    <row r="118" spans="2:5" x14ac:dyDescent="0.2">
      <c r="B118" s="147" t="s">
        <v>20</v>
      </c>
      <c r="C118" s="145" t="s">
        <v>4</v>
      </c>
      <c r="D118" s="145" t="s">
        <v>64</v>
      </c>
      <c r="E118" s="145" t="s">
        <v>254</v>
      </c>
    </row>
    <row r="119" spans="2:5" x14ac:dyDescent="0.2">
      <c r="B119" s="147" t="s">
        <v>20</v>
      </c>
      <c r="C119" s="145" t="s">
        <v>4</v>
      </c>
      <c r="D119" s="145" t="s">
        <v>64</v>
      </c>
      <c r="E119" s="145" t="s">
        <v>255</v>
      </c>
    </row>
    <row r="120" spans="2:5" x14ac:dyDescent="0.2">
      <c r="B120" s="147" t="s">
        <v>20</v>
      </c>
      <c r="C120" s="145" t="s">
        <v>4</v>
      </c>
      <c r="D120" s="145" t="s">
        <v>64</v>
      </c>
      <c r="E120" s="145" t="s">
        <v>256</v>
      </c>
    </row>
    <row r="121" spans="2:5" x14ac:dyDescent="0.2">
      <c r="B121" s="147" t="s">
        <v>20</v>
      </c>
      <c r="C121" s="145" t="s">
        <v>4</v>
      </c>
      <c r="D121" s="145" t="s">
        <v>65</v>
      </c>
      <c r="E121" s="145" t="s">
        <v>257</v>
      </c>
    </row>
    <row r="122" spans="2:5" x14ac:dyDescent="0.2">
      <c r="B122" s="147" t="s">
        <v>20</v>
      </c>
      <c r="C122" s="145" t="s">
        <v>4</v>
      </c>
      <c r="D122" s="145" t="s">
        <v>65</v>
      </c>
      <c r="E122" s="145" t="s">
        <v>258</v>
      </c>
    </row>
    <row r="123" spans="2:5" x14ac:dyDescent="0.2">
      <c r="B123" s="147" t="s">
        <v>20</v>
      </c>
      <c r="C123" s="145" t="s">
        <v>4</v>
      </c>
      <c r="D123" s="145" t="s">
        <v>65</v>
      </c>
      <c r="E123" s="145" t="s">
        <v>259</v>
      </c>
    </row>
    <row r="124" spans="2:5" x14ac:dyDescent="0.2">
      <c r="B124" s="147" t="s">
        <v>20</v>
      </c>
      <c r="C124" s="145" t="s">
        <v>4</v>
      </c>
      <c r="D124" s="145" t="s">
        <v>66</v>
      </c>
      <c r="E124" s="145" t="s">
        <v>260</v>
      </c>
    </row>
    <row r="125" spans="2:5" x14ac:dyDescent="0.2">
      <c r="B125" s="147" t="s">
        <v>20</v>
      </c>
      <c r="C125" s="145" t="s">
        <v>4</v>
      </c>
      <c r="D125" s="145" t="s">
        <v>66</v>
      </c>
      <c r="E125" s="145" t="s">
        <v>261</v>
      </c>
    </row>
    <row r="126" spans="2:5" x14ac:dyDescent="0.2">
      <c r="B126" s="147" t="s">
        <v>20</v>
      </c>
      <c r="C126" s="145" t="s">
        <v>4</v>
      </c>
      <c r="D126" s="145" t="s">
        <v>66</v>
      </c>
      <c r="E126" s="145" t="s">
        <v>262</v>
      </c>
    </row>
    <row r="127" spans="2:5" x14ac:dyDescent="0.2">
      <c r="B127" s="147" t="s">
        <v>20</v>
      </c>
      <c r="C127" s="145" t="s">
        <v>4</v>
      </c>
      <c r="D127" s="145" t="s">
        <v>66</v>
      </c>
      <c r="E127" s="145" t="s">
        <v>263</v>
      </c>
    </row>
    <row r="128" spans="2:5" x14ac:dyDescent="0.2">
      <c r="B128" s="147" t="s">
        <v>20</v>
      </c>
      <c r="C128" s="145" t="s">
        <v>4</v>
      </c>
      <c r="D128" s="145" t="s">
        <v>66</v>
      </c>
      <c r="E128" s="145" t="s">
        <v>264</v>
      </c>
    </row>
    <row r="129" spans="2:5" x14ac:dyDescent="0.2">
      <c r="B129" s="147" t="s">
        <v>20</v>
      </c>
      <c r="C129" s="145" t="s">
        <v>4</v>
      </c>
      <c r="D129" s="145" t="s">
        <v>67</v>
      </c>
      <c r="E129" s="145" t="s">
        <v>265</v>
      </c>
    </row>
    <row r="130" spans="2:5" x14ac:dyDescent="0.2">
      <c r="B130" s="147" t="s">
        <v>20</v>
      </c>
      <c r="C130" s="145" t="s">
        <v>4</v>
      </c>
      <c r="D130" s="145" t="s">
        <v>67</v>
      </c>
      <c r="E130" s="145" t="s">
        <v>266</v>
      </c>
    </row>
    <row r="131" spans="2:5" x14ac:dyDescent="0.2">
      <c r="B131" s="147" t="s">
        <v>20</v>
      </c>
      <c r="C131" s="145" t="s">
        <v>4</v>
      </c>
      <c r="D131" s="145" t="s">
        <v>67</v>
      </c>
      <c r="E131" s="145" t="s">
        <v>267</v>
      </c>
    </row>
    <row r="132" spans="2:5" x14ac:dyDescent="0.2">
      <c r="B132" s="147" t="s">
        <v>20</v>
      </c>
      <c r="C132" s="145" t="s">
        <v>4</v>
      </c>
      <c r="D132" s="145" t="s">
        <v>67</v>
      </c>
      <c r="E132" s="145" t="s">
        <v>268</v>
      </c>
    </row>
    <row r="133" spans="2:5" x14ac:dyDescent="0.2">
      <c r="B133" s="147" t="s">
        <v>20</v>
      </c>
      <c r="C133" s="145" t="s">
        <v>4</v>
      </c>
      <c r="D133" s="145" t="s">
        <v>67</v>
      </c>
      <c r="E133" s="145" t="s">
        <v>269</v>
      </c>
    </row>
    <row r="134" spans="2:5" x14ac:dyDescent="0.2">
      <c r="B134" s="147" t="s">
        <v>20</v>
      </c>
      <c r="C134" s="145" t="s">
        <v>4</v>
      </c>
      <c r="D134" s="148" t="s">
        <v>67</v>
      </c>
      <c r="E134" s="145" t="s">
        <v>270</v>
      </c>
    </row>
    <row r="135" spans="2:5" x14ac:dyDescent="0.2">
      <c r="B135" s="147" t="s">
        <v>20</v>
      </c>
      <c r="C135" s="145" t="s">
        <v>4</v>
      </c>
      <c r="D135" s="145" t="s">
        <v>68</v>
      </c>
      <c r="E135" s="145" t="s">
        <v>271</v>
      </c>
    </row>
    <row r="136" spans="2:5" x14ac:dyDescent="0.2">
      <c r="B136" s="147" t="s">
        <v>20</v>
      </c>
      <c r="C136" s="145" t="s">
        <v>4</v>
      </c>
      <c r="D136" s="145" t="s">
        <v>68</v>
      </c>
      <c r="E136" s="145" t="s">
        <v>68</v>
      </c>
    </row>
    <row r="137" spans="2:5" x14ac:dyDescent="0.2">
      <c r="B137" s="147" t="s">
        <v>20</v>
      </c>
      <c r="C137" s="145" t="s">
        <v>4</v>
      </c>
      <c r="D137" s="145" t="s">
        <v>68</v>
      </c>
      <c r="E137" s="145" t="s">
        <v>273</v>
      </c>
    </row>
    <row r="138" spans="2:5" x14ac:dyDescent="0.2">
      <c r="B138" s="147" t="s">
        <v>20</v>
      </c>
      <c r="C138" s="145" t="s">
        <v>4</v>
      </c>
      <c r="D138" s="145" t="s">
        <v>68</v>
      </c>
      <c r="E138" s="145" t="s">
        <v>274</v>
      </c>
    </row>
    <row r="139" spans="2:5" x14ac:dyDescent="0.2">
      <c r="B139" s="147" t="s">
        <v>21</v>
      </c>
      <c r="C139" s="147" t="s">
        <v>5</v>
      </c>
      <c r="D139" s="145" t="s">
        <v>69</v>
      </c>
      <c r="E139" s="145" t="s">
        <v>275</v>
      </c>
    </row>
    <row r="140" spans="2:5" x14ac:dyDescent="0.2">
      <c r="B140" s="147" t="s">
        <v>21</v>
      </c>
      <c r="C140" s="147" t="s">
        <v>5</v>
      </c>
      <c r="D140" s="145" t="s">
        <v>69</v>
      </c>
      <c r="E140" s="145" t="s">
        <v>69</v>
      </c>
    </row>
    <row r="141" spans="2:5" x14ac:dyDescent="0.2">
      <c r="B141" s="147" t="s">
        <v>21</v>
      </c>
      <c r="C141" s="147" t="s">
        <v>5</v>
      </c>
      <c r="D141" s="145" t="s">
        <v>69</v>
      </c>
      <c r="E141" s="145" t="s">
        <v>277</v>
      </c>
    </row>
    <row r="142" spans="2:5" x14ac:dyDescent="0.2">
      <c r="B142" s="147" t="s">
        <v>21</v>
      </c>
      <c r="C142" s="147" t="s">
        <v>5</v>
      </c>
      <c r="D142" s="145" t="s">
        <v>69</v>
      </c>
      <c r="E142" s="145" t="s">
        <v>278</v>
      </c>
    </row>
    <row r="143" spans="2:5" x14ac:dyDescent="0.2">
      <c r="B143" s="147" t="s">
        <v>21</v>
      </c>
      <c r="C143" s="147" t="s">
        <v>5</v>
      </c>
      <c r="D143" s="145" t="s">
        <v>69</v>
      </c>
      <c r="E143" s="145" t="s">
        <v>279</v>
      </c>
    </row>
    <row r="144" spans="2:5" x14ac:dyDescent="0.2">
      <c r="B144" s="147" t="s">
        <v>21</v>
      </c>
      <c r="C144" s="147" t="s">
        <v>5</v>
      </c>
      <c r="D144" s="145" t="s">
        <v>70</v>
      </c>
      <c r="E144" s="145" t="s">
        <v>280</v>
      </c>
    </row>
    <row r="145" spans="2:5" x14ac:dyDescent="0.2">
      <c r="B145" s="147" t="s">
        <v>21</v>
      </c>
      <c r="C145" s="147" t="s">
        <v>5</v>
      </c>
      <c r="D145" s="145" t="s">
        <v>70</v>
      </c>
      <c r="E145" s="145" t="s">
        <v>70</v>
      </c>
    </row>
    <row r="146" spans="2:5" x14ac:dyDescent="0.2">
      <c r="B146" s="147" t="s">
        <v>21</v>
      </c>
      <c r="C146" s="147" t="s">
        <v>5</v>
      </c>
      <c r="D146" s="145" t="s">
        <v>70</v>
      </c>
      <c r="E146" s="145" t="s">
        <v>282</v>
      </c>
    </row>
    <row r="147" spans="2:5" x14ac:dyDescent="0.2">
      <c r="B147" s="147" t="s">
        <v>21</v>
      </c>
      <c r="C147" s="147" t="s">
        <v>5</v>
      </c>
      <c r="D147" s="145" t="s">
        <v>70</v>
      </c>
      <c r="E147" s="145" t="s">
        <v>283</v>
      </c>
    </row>
    <row r="148" spans="2:5" x14ac:dyDescent="0.2">
      <c r="B148" s="147" t="s">
        <v>21</v>
      </c>
      <c r="C148" s="147" t="s">
        <v>5</v>
      </c>
      <c r="D148" s="148" t="s">
        <v>71</v>
      </c>
      <c r="E148" s="145" t="s">
        <v>284</v>
      </c>
    </row>
    <row r="149" spans="2:5" x14ac:dyDescent="0.2">
      <c r="B149" s="147" t="s">
        <v>21</v>
      </c>
      <c r="C149" s="147" t="s">
        <v>5</v>
      </c>
      <c r="D149" s="145" t="s">
        <v>71</v>
      </c>
      <c r="E149" s="145" t="s">
        <v>285</v>
      </c>
    </row>
    <row r="150" spans="2:5" x14ac:dyDescent="0.2">
      <c r="B150" s="147" t="s">
        <v>21</v>
      </c>
      <c r="C150" s="147" t="s">
        <v>5</v>
      </c>
      <c r="D150" s="145" t="s">
        <v>71</v>
      </c>
      <c r="E150" s="145" t="s">
        <v>286</v>
      </c>
    </row>
    <row r="151" spans="2:5" x14ac:dyDescent="0.2">
      <c r="B151" s="147" t="s">
        <v>21</v>
      </c>
      <c r="C151" s="147" t="s">
        <v>5</v>
      </c>
      <c r="D151" s="145" t="s">
        <v>71</v>
      </c>
      <c r="E151" s="145" t="s">
        <v>71</v>
      </c>
    </row>
    <row r="152" spans="2:5" x14ac:dyDescent="0.2">
      <c r="B152" s="147" t="s">
        <v>21</v>
      </c>
      <c r="C152" s="147" t="s">
        <v>5</v>
      </c>
      <c r="D152" s="145" t="s">
        <v>71</v>
      </c>
      <c r="E152" s="145" t="s">
        <v>288</v>
      </c>
    </row>
    <row r="153" spans="2:5" x14ac:dyDescent="0.2">
      <c r="B153" s="147" t="s">
        <v>21</v>
      </c>
      <c r="C153" s="147" t="s">
        <v>5</v>
      </c>
      <c r="D153" s="145" t="s">
        <v>72</v>
      </c>
      <c r="E153" s="145" t="s">
        <v>289</v>
      </c>
    </row>
    <row r="154" spans="2:5" x14ac:dyDescent="0.2">
      <c r="B154" s="147" t="s">
        <v>21</v>
      </c>
      <c r="C154" s="147" t="s">
        <v>5</v>
      </c>
      <c r="D154" s="145" t="s">
        <v>72</v>
      </c>
      <c r="E154" s="145" t="s">
        <v>290</v>
      </c>
    </row>
    <row r="155" spans="2:5" x14ac:dyDescent="0.2">
      <c r="B155" s="147" t="s">
        <v>21</v>
      </c>
      <c r="C155" s="147" t="s">
        <v>5</v>
      </c>
      <c r="D155" s="145" t="s">
        <v>72</v>
      </c>
      <c r="E155" s="145" t="s">
        <v>72</v>
      </c>
    </row>
    <row r="156" spans="2:5" x14ac:dyDescent="0.2">
      <c r="B156" s="147" t="s">
        <v>21</v>
      </c>
      <c r="C156" s="147" t="s">
        <v>6</v>
      </c>
      <c r="D156" s="145" t="s">
        <v>73</v>
      </c>
      <c r="E156" s="145" t="s">
        <v>292</v>
      </c>
    </row>
    <row r="157" spans="2:5" x14ac:dyDescent="0.2">
      <c r="B157" s="147" t="s">
        <v>21</v>
      </c>
      <c r="C157" s="147" t="s">
        <v>6</v>
      </c>
      <c r="D157" s="145" t="s">
        <v>73</v>
      </c>
      <c r="E157" s="145" t="s">
        <v>293</v>
      </c>
    </row>
    <row r="158" spans="2:5" x14ac:dyDescent="0.2">
      <c r="B158" s="147" t="s">
        <v>21</v>
      </c>
      <c r="C158" s="147" t="s">
        <v>6</v>
      </c>
      <c r="D158" s="145" t="s">
        <v>73</v>
      </c>
      <c r="E158" s="145" t="s">
        <v>294</v>
      </c>
    </row>
    <row r="159" spans="2:5" x14ac:dyDescent="0.2">
      <c r="B159" s="147" t="s">
        <v>21</v>
      </c>
      <c r="C159" s="147" t="s">
        <v>6</v>
      </c>
      <c r="D159" s="145" t="s">
        <v>74</v>
      </c>
      <c r="E159" s="145" t="s">
        <v>295</v>
      </c>
    </row>
    <row r="160" spans="2:5" x14ac:dyDescent="0.2">
      <c r="B160" s="147" t="s">
        <v>21</v>
      </c>
      <c r="C160" s="147" t="s">
        <v>6</v>
      </c>
      <c r="D160" s="145" t="s">
        <v>74</v>
      </c>
      <c r="E160" s="145" t="s">
        <v>296</v>
      </c>
    </row>
    <row r="161" spans="2:5" x14ac:dyDescent="0.2">
      <c r="B161" s="147" t="s">
        <v>21</v>
      </c>
      <c r="C161" s="147" t="s">
        <v>6</v>
      </c>
      <c r="D161" s="145" t="s">
        <v>75</v>
      </c>
      <c r="E161" s="145" t="s">
        <v>297</v>
      </c>
    </row>
    <row r="162" spans="2:5" x14ac:dyDescent="0.2">
      <c r="B162" s="147" t="s">
        <v>21</v>
      </c>
      <c r="C162" s="147" t="s">
        <v>6</v>
      </c>
      <c r="D162" s="145" t="s">
        <v>75</v>
      </c>
      <c r="E162" s="145" t="s">
        <v>298</v>
      </c>
    </row>
    <row r="163" spans="2:5" x14ac:dyDescent="0.2">
      <c r="B163" s="147" t="s">
        <v>21</v>
      </c>
      <c r="C163" s="147" t="s">
        <v>6</v>
      </c>
      <c r="D163" s="145" t="s">
        <v>75</v>
      </c>
      <c r="E163" s="145" t="s">
        <v>299</v>
      </c>
    </row>
    <row r="164" spans="2:5" x14ac:dyDescent="0.2">
      <c r="B164" s="147" t="s">
        <v>21</v>
      </c>
      <c r="C164" s="147" t="s">
        <v>6</v>
      </c>
      <c r="D164" s="145" t="s">
        <v>75</v>
      </c>
      <c r="E164" s="145" t="s">
        <v>300</v>
      </c>
    </row>
    <row r="165" spans="2:5" x14ac:dyDescent="0.2">
      <c r="B165" s="147" t="s">
        <v>21</v>
      </c>
      <c r="C165" s="147" t="s">
        <v>6</v>
      </c>
      <c r="D165" s="145" t="s">
        <v>75</v>
      </c>
      <c r="E165" s="145" t="s">
        <v>301</v>
      </c>
    </row>
    <row r="166" spans="2:5" x14ac:dyDescent="0.2">
      <c r="B166" s="147" t="s">
        <v>21</v>
      </c>
      <c r="C166" s="147" t="s">
        <v>6</v>
      </c>
      <c r="D166" s="145" t="s">
        <v>75</v>
      </c>
      <c r="E166" s="145" t="s">
        <v>302</v>
      </c>
    </row>
    <row r="167" spans="2:5" x14ac:dyDescent="0.2">
      <c r="B167" s="147" t="s">
        <v>21</v>
      </c>
      <c r="C167" s="147" t="s">
        <v>6</v>
      </c>
      <c r="D167" s="145" t="s">
        <v>75</v>
      </c>
      <c r="E167" s="145" t="s">
        <v>303</v>
      </c>
    </row>
    <row r="168" spans="2:5" x14ac:dyDescent="0.2">
      <c r="B168" s="147" t="s">
        <v>21</v>
      </c>
      <c r="C168" s="147" t="s">
        <v>6</v>
      </c>
      <c r="D168" s="145" t="s">
        <v>75</v>
      </c>
      <c r="E168" s="145" t="s">
        <v>304</v>
      </c>
    </row>
    <row r="169" spans="2:5" x14ac:dyDescent="0.2">
      <c r="B169" s="147" t="s">
        <v>21</v>
      </c>
      <c r="C169" s="147" t="s">
        <v>6</v>
      </c>
      <c r="D169" s="145" t="s">
        <v>76</v>
      </c>
      <c r="E169" s="145" t="s">
        <v>305</v>
      </c>
    </row>
    <row r="170" spans="2:5" x14ac:dyDescent="0.2">
      <c r="B170" s="147" t="s">
        <v>21</v>
      </c>
      <c r="C170" s="147" t="s">
        <v>6</v>
      </c>
      <c r="D170" s="145" t="s">
        <v>76</v>
      </c>
      <c r="E170" s="145" t="s">
        <v>306</v>
      </c>
    </row>
    <row r="171" spans="2:5" x14ac:dyDescent="0.2">
      <c r="B171" s="147" t="s">
        <v>21</v>
      </c>
      <c r="C171" s="147" t="s">
        <v>6</v>
      </c>
      <c r="D171" s="145" t="s">
        <v>76</v>
      </c>
      <c r="E171" s="145" t="s">
        <v>307</v>
      </c>
    </row>
    <row r="172" spans="2:5" x14ac:dyDescent="0.2">
      <c r="B172" s="147" t="s">
        <v>21</v>
      </c>
      <c r="C172" s="147" t="s">
        <v>6</v>
      </c>
      <c r="D172" s="145" t="s">
        <v>76</v>
      </c>
      <c r="E172" s="145" t="s">
        <v>308</v>
      </c>
    </row>
    <row r="173" spans="2:5" x14ac:dyDescent="0.2">
      <c r="B173" s="147" t="s">
        <v>21</v>
      </c>
      <c r="C173" s="147" t="s">
        <v>6</v>
      </c>
      <c r="D173" s="145" t="s">
        <v>76</v>
      </c>
      <c r="E173" s="145" t="s">
        <v>309</v>
      </c>
    </row>
    <row r="174" spans="2:5" x14ac:dyDescent="0.2">
      <c r="B174" s="147" t="s">
        <v>21</v>
      </c>
      <c r="C174" s="147" t="s">
        <v>6</v>
      </c>
      <c r="D174" s="145" t="s">
        <v>76</v>
      </c>
      <c r="E174" s="145" t="s">
        <v>76</v>
      </c>
    </row>
    <row r="175" spans="2:5" x14ac:dyDescent="0.2">
      <c r="B175" s="147" t="s">
        <v>21</v>
      </c>
      <c r="C175" s="147" t="s">
        <v>15</v>
      </c>
      <c r="D175" s="145" t="s">
        <v>77</v>
      </c>
      <c r="E175" s="145" t="s">
        <v>311</v>
      </c>
    </row>
    <row r="176" spans="2:5" x14ac:dyDescent="0.2">
      <c r="B176" s="147" t="s">
        <v>21</v>
      </c>
      <c r="C176" s="147" t="s">
        <v>15</v>
      </c>
      <c r="D176" s="145" t="s">
        <v>77</v>
      </c>
      <c r="E176" s="145" t="s">
        <v>312</v>
      </c>
    </row>
    <row r="177" spans="2:5" x14ac:dyDescent="0.2">
      <c r="B177" s="147" t="s">
        <v>21</v>
      </c>
      <c r="C177" s="147" t="s">
        <v>15</v>
      </c>
      <c r="D177" s="145" t="s">
        <v>77</v>
      </c>
      <c r="E177" s="145" t="s">
        <v>77</v>
      </c>
    </row>
    <row r="178" spans="2:5" x14ac:dyDescent="0.2">
      <c r="B178" s="147" t="s">
        <v>21</v>
      </c>
      <c r="C178" s="147" t="s">
        <v>15</v>
      </c>
      <c r="D178" s="145" t="s">
        <v>77</v>
      </c>
      <c r="E178" s="145" t="s">
        <v>120</v>
      </c>
    </row>
    <row r="179" spans="2:5" x14ac:dyDescent="0.2">
      <c r="B179" s="147" t="s">
        <v>21</v>
      </c>
      <c r="C179" s="147" t="s">
        <v>15</v>
      </c>
      <c r="D179" s="145" t="s">
        <v>78</v>
      </c>
      <c r="E179" s="145" t="s">
        <v>87</v>
      </c>
    </row>
    <row r="180" spans="2:5" x14ac:dyDescent="0.2">
      <c r="B180" s="147" t="s">
        <v>21</v>
      </c>
      <c r="C180" s="147" t="s">
        <v>15</v>
      </c>
      <c r="D180" s="145" t="s">
        <v>78</v>
      </c>
      <c r="E180" s="145" t="s">
        <v>314</v>
      </c>
    </row>
    <row r="181" spans="2:5" x14ac:dyDescent="0.2">
      <c r="B181" s="147" t="s">
        <v>21</v>
      </c>
      <c r="C181" s="147" t="s">
        <v>15</v>
      </c>
      <c r="D181" s="145" t="s">
        <v>78</v>
      </c>
      <c r="E181" s="145" t="s">
        <v>315</v>
      </c>
    </row>
    <row r="182" spans="2:5" x14ac:dyDescent="0.2">
      <c r="B182" s="147" t="s">
        <v>21</v>
      </c>
      <c r="C182" s="147" t="s">
        <v>15</v>
      </c>
      <c r="D182" s="145" t="s">
        <v>78</v>
      </c>
      <c r="E182" s="145" t="s">
        <v>316</v>
      </c>
    </row>
    <row r="183" spans="2:5" x14ac:dyDescent="0.2">
      <c r="B183" s="147" t="s">
        <v>21</v>
      </c>
      <c r="C183" s="147" t="s">
        <v>15</v>
      </c>
      <c r="D183" s="145" t="s">
        <v>78</v>
      </c>
      <c r="E183" s="145" t="s">
        <v>317</v>
      </c>
    </row>
    <row r="184" spans="2:5" x14ac:dyDescent="0.2">
      <c r="B184" s="147" t="s">
        <v>21</v>
      </c>
      <c r="C184" s="147" t="s">
        <v>15</v>
      </c>
      <c r="D184" s="145" t="s">
        <v>78</v>
      </c>
      <c r="E184" s="145" t="s">
        <v>318</v>
      </c>
    </row>
    <row r="185" spans="2:5" x14ac:dyDescent="0.2">
      <c r="B185" s="147" t="s">
        <v>21</v>
      </c>
      <c r="C185" s="147" t="s">
        <v>15</v>
      </c>
      <c r="D185" s="145" t="s">
        <v>78</v>
      </c>
      <c r="E185" s="145" t="s">
        <v>319</v>
      </c>
    </row>
    <row r="186" spans="2:5" x14ac:dyDescent="0.2">
      <c r="B186" s="147" t="s">
        <v>21</v>
      </c>
      <c r="C186" s="147" t="s">
        <v>15</v>
      </c>
      <c r="D186" s="145" t="s">
        <v>79</v>
      </c>
      <c r="E186" s="145" t="s">
        <v>320</v>
      </c>
    </row>
    <row r="187" spans="2:5" x14ac:dyDescent="0.2">
      <c r="B187" s="147" t="s">
        <v>21</v>
      </c>
      <c r="C187" s="147" t="s">
        <v>15</v>
      </c>
      <c r="D187" s="145" t="s">
        <v>79</v>
      </c>
      <c r="E187" s="145" t="s">
        <v>321</v>
      </c>
    </row>
    <row r="188" spans="2:5" x14ac:dyDescent="0.2">
      <c r="B188" s="147" t="s">
        <v>21</v>
      </c>
      <c r="C188" s="147" t="s">
        <v>15</v>
      </c>
      <c r="D188" s="145" t="s">
        <v>79</v>
      </c>
      <c r="E188" s="145" t="s">
        <v>322</v>
      </c>
    </row>
    <row r="189" spans="2:5" x14ac:dyDescent="0.2">
      <c r="B189" s="147" t="s">
        <v>21</v>
      </c>
      <c r="C189" s="147" t="s">
        <v>15</v>
      </c>
      <c r="D189" s="145" t="s">
        <v>79</v>
      </c>
      <c r="E189" s="145" t="s">
        <v>79</v>
      </c>
    </row>
    <row r="190" spans="2:5" x14ac:dyDescent="0.2">
      <c r="B190" s="147" t="s">
        <v>21</v>
      </c>
      <c r="C190" s="147" t="s">
        <v>15</v>
      </c>
      <c r="D190" s="145" t="s">
        <v>79</v>
      </c>
      <c r="E190" s="145" t="s">
        <v>324</v>
      </c>
    </row>
    <row r="191" spans="2:5" x14ac:dyDescent="0.2">
      <c r="B191" s="147" t="s">
        <v>21</v>
      </c>
      <c r="C191" s="147" t="s">
        <v>15</v>
      </c>
      <c r="D191" s="145" t="s">
        <v>79</v>
      </c>
      <c r="E191" s="145" t="s">
        <v>325</v>
      </c>
    </row>
    <row r="192" spans="2:5" x14ac:dyDescent="0.2">
      <c r="B192" s="147" t="s">
        <v>21</v>
      </c>
      <c r="C192" s="147" t="s">
        <v>15</v>
      </c>
      <c r="D192" s="145" t="s">
        <v>80</v>
      </c>
      <c r="E192" s="145" t="s">
        <v>326</v>
      </c>
    </row>
    <row r="193" spans="2:5" x14ac:dyDescent="0.2">
      <c r="B193" s="147" t="s">
        <v>21</v>
      </c>
      <c r="C193" s="147" t="s">
        <v>15</v>
      </c>
      <c r="D193" s="145" t="s">
        <v>80</v>
      </c>
      <c r="E193" s="145" t="s">
        <v>80</v>
      </c>
    </row>
    <row r="194" spans="2:5" x14ac:dyDescent="0.2">
      <c r="B194" s="147" t="s">
        <v>21</v>
      </c>
      <c r="C194" s="147" t="s">
        <v>7</v>
      </c>
      <c r="D194" s="145" t="s">
        <v>81</v>
      </c>
      <c r="E194" s="145" t="s">
        <v>328</v>
      </c>
    </row>
    <row r="195" spans="2:5" x14ac:dyDescent="0.2">
      <c r="B195" s="147" t="s">
        <v>21</v>
      </c>
      <c r="C195" s="147" t="s">
        <v>7</v>
      </c>
      <c r="D195" s="145" t="s">
        <v>81</v>
      </c>
      <c r="E195" s="145" t="s">
        <v>329</v>
      </c>
    </row>
    <row r="196" spans="2:5" x14ac:dyDescent="0.2">
      <c r="B196" s="147" t="s">
        <v>21</v>
      </c>
      <c r="C196" s="147" t="s">
        <v>7</v>
      </c>
      <c r="D196" s="145" t="s">
        <v>81</v>
      </c>
      <c r="E196" s="145" t="s">
        <v>330</v>
      </c>
    </row>
    <row r="197" spans="2:5" x14ac:dyDescent="0.2">
      <c r="B197" s="147" t="s">
        <v>21</v>
      </c>
      <c r="C197" s="147" t="s">
        <v>7</v>
      </c>
      <c r="D197" s="148" t="s">
        <v>81</v>
      </c>
      <c r="E197" s="145" t="s">
        <v>50</v>
      </c>
    </row>
    <row r="198" spans="2:5" x14ac:dyDescent="0.2">
      <c r="B198" s="147" t="s">
        <v>21</v>
      </c>
      <c r="C198" s="147" t="s">
        <v>7</v>
      </c>
      <c r="D198" s="145" t="s">
        <v>81</v>
      </c>
      <c r="E198" s="145" t="s">
        <v>81</v>
      </c>
    </row>
    <row r="199" spans="2:5" x14ac:dyDescent="0.2">
      <c r="B199" s="147" t="s">
        <v>21</v>
      </c>
      <c r="C199" s="147" t="s">
        <v>7</v>
      </c>
      <c r="D199" s="145" t="s">
        <v>82</v>
      </c>
      <c r="E199" s="145" t="s">
        <v>332</v>
      </c>
    </row>
    <row r="200" spans="2:5" x14ac:dyDescent="0.2">
      <c r="B200" s="147" t="s">
        <v>21</v>
      </c>
      <c r="C200" s="147" t="s">
        <v>7</v>
      </c>
      <c r="D200" s="145" t="s">
        <v>82</v>
      </c>
      <c r="E200" s="145" t="s">
        <v>333</v>
      </c>
    </row>
    <row r="201" spans="2:5" x14ac:dyDescent="0.2">
      <c r="B201" s="147" t="s">
        <v>21</v>
      </c>
      <c r="C201" s="147" t="s">
        <v>7</v>
      </c>
      <c r="D201" s="145" t="s">
        <v>82</v>
      </c>
      <c r="E201" s="145" t="s">
        <v>334</v>
      </c>
    </row>
    <row r="202" spans="2:5" x14ac:dyDescent="0.2">
      <c r="B202" s="147" t="s">
        <v>21</v>
      </c>
      <c r="C202" s="147" t="s">
        <v>7</v>
      </c>
      <c r="D202" s="145" t="s">
        <v>82</v>
      </c>
      <c r="E202" s="145" t="s">
        <v>335</v>
      </c>
    </row>
    <row r="203" spans="2:5" x14ac:dyDescent="0.2">
      <c r="B203" s="147" t="s">
        <v>21</v>
      </c>
      <c r="C203" s="147" t="s">
        <v>7</v>
      </c>
      <c r="D203" s="145" t="s">
        <v>82</v>
      </c>
      <c r="E203" s="145" t="s">
        <v>336</v>
      </c>
    </row>
    <row r="204" spans="2:5" x14ac:dyDescent="0.2">
      <c r="B204" s="147" t="s">
        <v>21</v>
      </c>
      <c r="C204" s="147" t="s">
        <v>7</v>
      </c>
      <c r="D204" s="145" t="s">
        <v>83</v>
      </c>
      <c r="E204" s="145" t="s">
        <v>47</v>
      </c>
    </row>
    <row r="205" spans="2:5" x14ac:dyDescent="0.2">
      <c r="B205" s="147" t="s">
        <v>21</v>
      </c>
      <c r="C205" s="147" t="s">
        <v>7</v>
      </c>
      <c r="D205" s="145" t="s">
        <v>83</v>
      </c>
      <c r="E205" s="145" t="s">
        <v>337</v>
      </c>
    </row>
    <row r="206" spans="2:5" x14ac:dyDescent="0.2">
      <c r="B206" s="147" t="s">
        <v>21</v>
      </c>
      <c r="C206" s="147" t="s">
        <v>7</v>
      </c>
      <c r="D206" s="145" t="s">
        <v>84</v>
      </c>
      <c r="E206" s="145" t="s">
        <v>338</v>
      </c>
    </row>
    <row r="207" spans="2:5" x14ac:dyDescent="0.2">
      <c r="B207" s="147" t="s">
        <v>21</v>
      </c>
      <c r="C207" s="147" t="s">
        <v>7</v>
      </c>
      <c r="D207" s="145" t="s">
        <v>84</v>
      </c>
      <c r="E207" s="145" t="s">
        <v>339</v>
      </c>
    </row>
    <row r="208" spans="2:5" x14ac:dyDescent="0.2">
      <c r="B208" s="147" t="s">
        <v>21</v>
      </c>
      <c r="C208" s="147" t="s">
        <v>7</v>
      </c>
      <c r="D208" s="145" t="s">
        <v>85</v>
      </c>
      <c r="E208" s="145" t="s">
        <v>340</v>
      </c>
    </row>
    <row r="209" spans="2:5" x14ac:dyDescent="0.2">
      <c r="B209" s="147" t="s">
        <v>21</v>
      </c>
      <c r="C209" s="147" t="s">
        <v>7</v>
      </c>
      <c r="D209" s="145" t="s">
        <v>85</v>
      </c>
      <c r="E209" s="145" t="s">
        <v>341</v>
      </c>
    </row>
    <row r="210" spans="2:5" x14ac:dyDescent="0.2">
      <c r="B210" s="147" t="s">
        <v>21</v>
      </c>
      <c r="C210" s="147" t="s">
        <v>7</v>
      </c>
      <c r="D210" s="145" t="s">
        <v>85</v>
      </c>
      <c r="E210" s="145" t="s">
        <v>342</v>
      </c>
    </row>
    <row r="211" spans="2:5" x14ac:dyDescent="0.2">
      <c r="B211" s="147" t="s">
        <v>21</v>
      </c>
      <c r="C211" s="147" t="s">
        <v>7</v>
      </c>
      <c r="D211" s="145" t="s">
        <v>85</v>
      </c>
      <c r="E211" s="145" t="s">
        <v>343</v>
      </c>
    </row>
    <row r="212" spans="2:5" x14ac:dyDescent="0.2">
      <c r="B212" s="147" t="s">
        <v>21</v>
      </c>
      <c r="C212" s="147" t="s">
        <v>7</v>
      </c>
      <c r="D212" s="145" t="s">
        <v>85</v>
      </c>
      <c r="E212" s="145" t="s">
        <v>344</v>
      </c>
    </row>
    <row r="213" spans="2:5" x14ac:dyDescent="0.2">
      <c r="B213" s="147" t="s">
        <v>21</v>
      </c>
      <c r="C213" s="147" t="s">
        <v>7</v>
      </c>
      <c r="D213" s="145" t="s">
        <v>85</v>
      </c>
      <c r="E213" s="145" t="s">
        <v>345</v>
      </c>
    </row>
    <row r="214" spans="2:5" x14ac:dyDescent="0.2">
      <c r="B214" s="147" t="s">
        <v>17</v>
      </c>
      <c r="C214" s="145" t="s">
        <v>8</v>
      </c>
      <c r="D214" s="145" t="s">
        <v>86</v>
      </c>
      <c r="E214" s="145" t="s">
        <v>346</v>
      </c>
    </row>
    <row r="215" spans="2:5" x14ac:dyDescent="0.2">
      <c r="B215" s="147" t="s">
        <v>17</v>
      </c>
      <c r="C215" s="145" t="s">
        <v>8</v>
      </c>
      <c r="D215" s="145" t="s">
        <v>86</v>
      </c>
      <c r="E215" s="145" t="s">
        <v>347</v>
      </c>
    </row>
    <row r="216" spans="2:5" x14ac:dyDescent="0.2">
      <c r="B216" s="147" t="s">
        <v>17</v>
      </c>
      <c r="C216" s="145" t="s">
        <v>8</v>
      </c>
      <c r="D216" s="145" t="s">
        <v>86</v>
      </c>
      <c r="E216" s="145" t="s">
        <v>348</v>
      </c>
    </row>
    <row r="217" spans="2:5" x14ac:dyDescent="0.2">
      <c r="B217" s="147" t="s">
        <v>17</v>
      </c>
      <c r="C217" s="145" t="s">
        <v>8</v>
      </c>
      <c r="D217" s="145" t="s">
        <v>86</v>
      </c>
      <c r="E217" s="145" t="s">
        <v>258</v>
      </c>
    </row>
    <row r="218" spans="2:5" x14ac:dyDescent="0.2">
      <c r="B218" s="147" t="s">
        <v>17</v>
      </c>
      <c r="C218" s="145" t="s">
        <v>8</v>
      </c>
      <c r="D218" s="145" t="s">
        <v>86</v>
      </c>
      <c r="E218" s="145" t="s">
        <v>349</v>
      </c>
    </row>
    <row r="219" spans="2:5" x14ac:dyDescent="0.2">
      <c r="B219" s="147" t="s">
        <v>17</v>
      </c>
      <c r="C219" s="145" t="s">
        <v>8</v>
      </c>
      <c r="D219" s="145" t="s">
        <v>86</v>
      </c>
      <c r="E219" s="145" t="s">
        <v>350</v>
      </c>
    </row>
    <row r="220" spans="2:5" x14ac:dyDescent="0.2">
      <c r="B220" s="147" t="s">
        <v>17</v>
      </c>
      <c r="C220" s="145" t="s">
        <v>8</v>
      </c>
      <c r="D220" s="145" t="s">
        <v>86</v>
      </c>
      <c r="E220" s="145" t="s">
        <v>351</v>
      </c>
    </row>
    <row r="221" spans="2:5" x14ac:dyDescent="0.2">
      <c r="B221" s="147" t="s">
        <v>17</v>
      </c>
      <c r="C221" s="145" t="s">
        <v>8</v>
      </c>
      <c r="D221" s="145" t="s">
        <v>86</v>
      </c>
      <c r="E221" s="145" t="s">
        <v>352</v>
      </c>
    </row>
    <row r="222" spans="2:5" x14ac:dyDescent="0.2">
      <c r="B222" s="147" t="s">
        <v>17</v>
      </c>
      <c r="C222" s="145" t="s">
        <v>8</v>
      </c>
      <c r="D222" s="145" t="s">
        <v>86</v>
      </c>
      <c r="E222" s="145" t="s">
        <v>353</v>
      </c>
    </row>
    <row r="223" spans="2:5" x14ac:dyDescent="0.2">
      <c r="B223" s="147" t="s">
        <v>17</v>
      </c>
      <c r="C223" s="145" t="s">
        <v>8</v>
      </c>
      <c r="D223" s="145" t="s">
        <v>87</v>
      </c>
      <c r="E223" s="145" t="s">
        <v>87</v>
      </c>
    </row>
    <row r="224" spans="2:5" x14ac:dyDescent="0.2">
      <c r="B224" s="147" t="s">
        <v>17</v>
      </c>
      <c r="C224" s="145" t="s">
        <v>8</v>
      </c>
      <c r="D224" s="145" t="s">
        <v>87</v>
      </c>
      <c r="E224" s="145" t="s">
        <v>355</v>
      </c>
    </row>
    <row r="225" spans="2:5" x14ac:dyDescent="0.2">
      <c r="B225" s="147" t="s">
        <v>17</v>
      </c>
      <c r="C225" s="145" t="s">
        <v>8</v>
      </c>
      <c r="D225" s="145" t="s">
        <v>87</v>
      </c>
      <c r="E225" s="145" t="s">
        <v>356</v>
      </c>
    </row>
    <row r="226" spans="2:5" x14ac:dyDescent="0.2">
      <c r="B226" s="147" t="s">
        <v>17</v>
      </c>
      <c r="C226" s="145" t="s">
        <v>8</v>
      </c>
      <c r="D226" s="145" t="s">
        <v>87</v>
      </c>
      <c r="E226" s="145" t="s">
        <v>357</v>
      </c>
    </row>
    <row r="227" spans="2:5" x14ac:dyDescent="0.2">
      <c r="B227" s="147" t="s">
        <v>17</v>
      </c>
      <c r="C227" s="145" t="s">
        <v>8</v>
      </c>
      <c r="D227" s="145" t="s">
        <v>87</v>
      </c>
      <c r="E227" s="145" t="s">
        <v>358</v>
      </c>
    </row>
    <row r="228" spans="2:5" x14ac:dyDescent="0.2">
      <c r="B228" s="147" t="s">
        <v>17</v>
      </c>
      <c r="C228" s="145" t="s">
        <v>8</v>
      </c>
      <c r="D228" s="145" t="s">
        <v>87</v>
      </c>
      <c r="E228" s="145" t="s">
        <v>359</v>
      </c>
    </row>
    <row r="229" spans="2:5" x14ac:dyDescent="0.2">
      <c r="B229" s="147" t="s">
        <v>17</v>
      </c>
      <c r="C229" s="145" t="s">
        <v>8</v>
      </c>
      <c r="D229" s="145" t="s">
        <v>88</v>
      </c>
      <c r="E229" s="145" t="s">
        <v>360</v>
      </c>
    </row>
    <row r="230" spans="2:5" x14ac:dyDescent="0.2">
      <c r="B230" s="147" t="s">
        <v>17</v>
      </c>
      <c r="C230" s="145" t="s">
        <v>8</v>
      </c>
      <c r="D230" s="145" t="s">
        <v>88</v>
      </c>
      <c r="E230" s="145" t="s">
        <v>361</v>
      </c>
    </row>
    <row r="231" spans="2:5" x14ac:dyDescent="0.2">
      <c r="B231" s="147" t="s">
        <v>17</v>
      </c>
      <c r="C231" s="145" t="s">
        <v>8</v>
      </c>
      <c r="D231" s="145" t="s">
        <v>88</v>
      </c>
      <c r="E231" s="145" t="s">
        <v>362</v>
      </c>
    </row>
    <row r="232" spans="2:5" x14ac:dyDescent="0.2">
      <c r="B232" s="147" t="s">
        <v>17</v>
      </c>
      <c r="C232" s="145" t="s">
        <v>8</v>
      </c>
      <c r="D232" s="145" t="s">
        <v>88</v>
      </c>
      <c r="E232" s="145" t="s">
        <v>363</v>
      </c>
    </row>
    <row r="233" spans="2:5" x14ac:dyDescent="0.2">
      <c r="B233" s="147" t="s">
        <v>17</v>
      </c>
      <c r="C233" s="145" t="s">
        <v>8</v>
      </c>
      <c r="D233" s="145" t="s">
        <v>88</v>
      </c>
      <c r="E233" s="145" t="s">
        <v>364</v>
      </c>
    </row>
    <row r="234" spans="2:5" x14ac:dyDescent="0.2">
      <c r="B234" s="147" t="s">
        <v>17</v>
      </c>
      <c r="C234" s="145" t="s">
        <v>8</v>
      </c>
      <c r="D234" s="145" t="s">
        <v>89</v>
      </c>
      <c r="E234" s="145" t="s">
        <v>365</v>
      </c>
    </row>
    <row r="235" spans="2:5" x14ac:dyDescent="0.2">
      <c r="B235" s="147" t="s">
        <v>17</v>
      </c>
      <c r="C235" s="145" t="s">
        <v>8</v>
      </c>
      <c r="D235" s="145" t="s">
        <v>89</v>
      </c>
      <c r="E235" s="145" t="s">
        <v>366</v>
      </c>
    </row>
    <row r="236" spans="2:5" x14ac:dyDescent="0.2">
      <c r="B236" s="147" t="s">
        <v>17</v>
      </c>
      <c r="C236" s="145" t="s">
        <v>8</v>
      </c>
      <c r="D236" s="145" t="s">
        <v>89</v>
      </c>
      <c r="E236" s="145" t="s">
        <v>367</v>
      </c>
    </row>
    <row r="237" spans="2:5" x14ac:dyDescent="0.2">
      <c r="B237" s="147" t="s">
        <v>17</v>
      </c>
      <c r="C237" s="145" t="s">
        <v>8</v>
      </c>
      <c r="D237" s="145" t="s">
        <v>89</v>
      </c>
      <c r="E237" s="145" t="s">
        <v>368</v>
      </c>
    </row>
    <row r="238" spans="2:5" x14ac:dyDescent="0.2">
      <c r="B238" s="147" t="s">
        <v>17</v>
      </c>
      <c r="C238" s="145" t="s">
        <v>8</v>
      </c>
      <c r="D238" s="145" t="s">
        <v>89</v>
      </c>
      <c r="E238" s="145" t="s">
        <v>369</v>
      </c>
    </row>
    <row r="239" spans="2:5" x14ac:dyDescent="0.2">
      <c r="B239" s="147" t="s">
        <v>17</v>
      </c>
      <c r="C239" s="145" t="s">
        <v>8</v>
      </c>
      <c r="D239" s="145" t="s">
        <v>89</v>
      </c>
      <c r="E239" s="145" t="s">
        <v>50</v>
      </c>
    </row>
    <row r="240" spans="2:5" x14ac:dyDescent="0.2">
      <c r="B240" s="147" t="s">
        <v>17</v>
      </c>
      <c r="C240" s="145" t="s">
        <v>8</v>
      </c>
      <c r="D240" s="145" t="s">
        <v>89</v>
      </c>
      <c r="E240" s="145" t="s">
        <v>370</v>
      </c>
    </row>
    <row r="241" spans="2:5" x14ac:dyDescent="0.2">
      <c r="B241" s="147" t="s">
        <v>17</v>
      </c>
      <c r="C241" s="145" t="s">
        <v>8</v>
      </c>
      <c r="D241" s="145" t="s">
        <v>89</v>
      </c>
      <c r="E241" s="145" t="s">
        <v>371</v>
      </c>
    </row>
    <row r="242" spans="2:5" x14ac:dyDescent="0.2">
      <c r="B242" s="147" t="s">
        <v>17</v>
      </c>
      <c r="C242" s="145" t="s">
        <v>8</v>
      </c>
      <c r="D242" s="145" t="s">
        <v>8</v>
      </c>
      <c r="E242" s="145" t="s">
        <v>372</v>
      </c>
    </row>
    <row r="243" spans="2:5" x14ac:dyDescent="0.2">
      <c r="B243" s="147" t="s">
        <v>17</v>
      </c>
      <c r="C243" s="145" t="s">
        <v>8</v>
      </c>
      <c r="D243" s="145" t="s">
        <v>8</v>
      </c>
      <c r="E243" s="145" t="s">
        <v>373</v>
      </c>
    </row>
    <row r="244" spans="2:5" x14ac:dyDescent="0.2">
      <c r="B244" s="147" t="s">
        <v>17</v>
      </c>
      <c r="C244" s="145" t="s">
        <v>8</v>
      </c>
      <c r="D244" s="145" t="s">
        <v>8</v>
      </c>
      <c r="E244" s="145" t="s">
        <v>374</v>
      </c>
    </row>
    <row r="245" spans="2:5" x14ac:dyDescent="0.2">
      <c r="B245" s="147" t="s">
        <v>17</v>
      </c>
      <c r="C245" s="145" t="s">
        <v>8</v>
      </c>
      <c r="D245" s="145" t="s">
        <v>8</v>
      </c>
      <c r="E245" s="145" t="s">
        <v>375</v>
      </c>
    </row>
    <row r="246" spans="2:5" x14ac:dyDescent="0.2">
      <c r="B246" s="147" t="s">
        <v>17</v>
      </c>
      <c r="C246" s="145" t="s">
        <v>8</v>
      </c>
      <c r="D246" s="145" t="s">
        <v>8</v>
      </c>
      <c r="E246" s="145" t="s">
        <v>376</v>
      </c>
    </row>
    <row r="247" spans="2:5" x14ac:dyDescent="0.2">
      <c r="B247" s="147" t="s">
        <v>17</v>
      </c>
      <c r="C247" s="145" t="s">
        <v>8</v>
      </c>
      <c r="D247" s="145" t="s">
        <v>8</v>
      </c>
      <c r="E247" s="145" t="s">
        <v>377</v>
      </c>
    </row>
    <row r="248" spans="2:5" x14ac:dyDescent="0.2">
      <c r="B248" s="147" t="s">
        <v>17</v>
      </c>
      <c r="C248" s="145" t="s">
        <v>8</v>
      </c>
      <c r="D248" s="145" t="s">
        <v>8</v>
      </c>
      <c r="E248" s="145" t="s">
        <v>378</v>
      </c>
    </row>
    <row r="249" spans="2:5" x14ac:dyDescent="0.2">
      <c r="B249" s="147" t="s">
        <v>17</v>
      </c>
      <c r="C249" s="145" t="s">
        <v>8</v>
      </c>
      <c r="D249" s="145" t="s">
        <v>8</v>
      </c>
      <c r="E249" s="145" t="s">
        <v>379</v>
      </c>
    </row>
    <row r="250" spans="2:5" x14ac:dyDescent="0.2">
      <c r="B250" s="147" t="s">
        <v>17</v>
      </c>
      <c r="C250" s="145" t="s">
        <v>8</v>
      </c>
      <c r="D250" s="145" t="s">
        <v>8</v>
      </c>
      <c r="E250" s="145" t="s">
        <v>380</v>
      </c>
    </row>
    <row r="251" spans="2:5" x14ac:dyDescent="0.2">
      <c r="B251" s="147" t="s">
        <v>17</v>
      </c>
      <c r="C251" s="145" t="s">
        <v>8</v>
      </c>
      <c r="D251" s="145" t="s">
        <v>90</v>
      </c>
      <c r="E251" s="145" t="s">
        <v>381</v>
      </c>
    </row>
    <row r="252" spans="2:5" x14ac:dyDescent="0.2">
      <c r="B252" s="147" t="s">
        <v>17</v>
      </c>
      <c r="C252" s="145" t="s">
        <v>8</v>
      </c>
      <c r="D252" s="145" t="s">
        <v>90</v>
      </c>
      <c r="E252" s="145" t="s">
        <v>229</v>
      </c>
    </row>
    <row r="253" spans="2:5" x14ac:dyDescent="0.2">
      <c r="B253" s="147" t="s">
        <v>17</v>
      </c>
      <c r="C253" s="145" t="s">
        <v>8</v>
      </c>
      <c r="D253" s="145" t="s">
        <v>90</v>
      </c>
      <c r="E253" s="145" t="s">
        <v>382</v>
      </c>
    </row>
    <row r="254" spans="2:5" x14ac:dyDescent="0.2">
      <c r="B254" s="147" t="s">
        <v>17</v>
      </c>
      <c r="C254" s="145" t="s">
        <v>8</v>
      </c>
      <c r="D254" s="145" t="s">
        <v>91</v>
      </c>
      <c r="E254" s="145" t="s">
        <v>383</v>
      </c>
    </row>
    <row r="255" spans="2:5" x14ac:dyDescent="0.2">
      <c r="B255" s="147" t="s">
        <v>17</v>
      </c>
      <c r="C255" s="145" t="s">
        <v>8</v>
      </c>
      <c r="D255" s="145" t="s">
        <v>91</v>
      </c>
      <c r="E255" s="145" t="s">
        <v>384</v>
      </c>
    </row>
    <row r="256" spans="2:5" x14ac:dyDescent="0.2">
      <c r="B256" s="147" t="s">
        <v>17</v>
      </c>
      <c r="C256" s="145" t="s">
        <v>8</v>
      </c>
      <c r="D256" s="145" t="s">
        <v>91</v>
      </c>
      <c r="E256" s="145" t="s">
        <v>385</v>
      </c>
    </row>
    <row r="257" spans="2:5" x14ac:dyDescent="0.2">
      <c r="B257" s="147" t="s">
        <v>17</v>
      </c>
      <c r="C257" s="145" t="s">
        <v>8</v>
      </c>
      <c r="D257" s="145" t="s">
        <v>91</v>
      </c>
      <c r="E257" s="145" t="s">
        <v>292</v>
      </c>
    </row>
    <row r="258" spans="2:5" x14ac:dyDescent="0.2">
      <c r="B258" s="147" t="s">
        <v>17</v>
      </c>
      <c r="C258" s="145" t="s">
        <v>8</v>
      </c>
      <c r="D258" s="145" t="s">
        <v>91</v>
      </c>
      <c r="E258" s="145" t="s">
        <v>386</v>
      </c>
    </row>
    <row r="259" spans="2:5" x14ac:dyDescent="0.2">
      <c r="B259" s="147" t="s">
        <v>17</v>
      </c>
      <c r="C259" s="145" t="s">
        <v>8</v>
      </c>
      <c r="D259" s="145" t="s">
        <v>91</v>
      </c>
      <c r="E259" s="145" t="s">
        <v>387</v>
      </c>
    </row>
    <row r="260" spans="2:5" x14ac:dyDescent="0.2">
      <c r="B260" s="147" t="s">
        <v>17</v>
      </c>
      <c r="C260" s="145" t="s">
        <v>9</v>
      </c>
      <c r="D260" s="145" t="s">
        <v>92</v>
      </c>
      <c r="E260" s="145" t="s">
        <v>388</v>
      </c>
    </row>
    <row r="261" spans="2:5" x14ac:dyDescent="0.2">
      <c r="B261" s="147" t="s">
        <v>17</v>
      </c>
      <c r="C261" s="145" t="s">
        <v>9</v>
      </c>
      <c r="D261" s="145" t="s">
        <v>92</v>
      </c>
      <c r="E261" s="145" t="s">
        <v>389</v>
      </c>
    </row>
    <row r="262" spans="2:5" x14ac:dyDescent="0.2">
      <c r="B262" s="147" t="s">
        <v>17</v>
      </c>
      <c r="C262" s="145" t="s">
        <v>9</v>
      </c>
      <c r="D262" s="145" t="s">
        <v>92</v>
      </c>
      <c r="E262" s="145" t="s">
        <v>390</v>
      </c>
    </row>
    <row r="263" spans="2:5" x14ac:dyDescent="0.2">
      <c r="B263" s="147" t="s">
        <v>17</v>
      </c>
      <c r="C263" s="145" t="s">
        <v>9</v>
      </c>
      <c r="D263" s="145" t="s">
        <v>92</v>
      </c>
      <c r="E263" s="145" t="s">
        <v>391</v>
      </c>
    </row>
    <row r="264" spans="2:5" x14ac:dyDescent="0.2">
      <c r="B264" s="147" t="s">
        <v>17</v>
      </c>
      <c r="C264" s="145" t="s">
        <v>9</v>
      </c>
      <c r="D264" s="145" t="s">
        <v>93</v>
      </c>
      <c r="E264" s="145" t="s">
        <v>392</v>
      </c>
    </row>
    <row r="265" spans="2:5" x14ac:dyDescent="0.2">
      <c r="B265" s="147" t="s">
        <v>17</v>
      </c>
      <c r="C265" s="145" t="s">
        <v>9</v>
      </c>
      <c r="D265" s="145" t="s">
        <v>93</v>
      </c>
      <c r="E265" s="145" t="s">
        <v>393</v>
      </c>
    </row>
    <row r="266" spans="2:5" x14ac:dyDescent="0.2">
      <c r="B266" s="147" t="s">
        <v>17</v>
      </c>
      <c r="C266" s="145" t="s">
        <v>9</v>
      </c>
      <c r="D266" s="145" t="s">
        <v>93</v>
      </c>
      <c r="E266" s="145" t="s">
        <v>394</v>
      </c>
    </row>
    <row r="267" spans="2:5" x14ac:dyDescent="0.2">
      <c r="B267" s="147" t="s">
        <v>17</v>
      </c>
      <c r="C267" s="145" t="s">
        <v>9</v>
      </c>
      <c r="D267" s="145" t="s">
        <v>93</v>
      </c>
      <c r="E267" s="145" t="s">
        <v>395</v>
      </c>
    </row>
    <row r="268" spans="2:5" x14ac:dyDescent="0.2">
      <c r="B268" s="147" t="s">
        <v>17</v>
      </c>
      <c r="C268" s="145" t="s">
        <v>9</v>
      </c>
      <c r="D268" s="145" t="s">
        <v>93</v>
      </c>
      <c r="E268" s="145" t="s">
        <v>396</v>
      </c>
    </row>
    <row r="269" spans="2:5" x14ac:dyDescent="0.2">
      <c r="B269" s="147" t="s">
        <v>17</v>
      </c>
      <c r="C269" s="145" t="s">
        <v>9</v>
      </c>
      <c r="D269" s="145" t="s">
        <v>93</v>
      </c>
      <c r="E269" s="145" t="s">
        <v>397</v>
      </c>
    </row>
    <row r="270" spans="2:5" x14ac:dyDescent="0.2">
      <c r="B270" s="147" t="s">
        <v>17</v>
      </c>
      <c r="C270" s="145" t="s">
        <v>9</v>
      </c>
      <c r="D270" s="145" t="s">
        <v>93</v>
      </c>
      <c r="E270" s="145" t="s">
        <v>398</v>
      </c>
    </row>
    <row r="271" spans="2:5" x14ac:dyDescent="0.2">
      <c r="B271" s="147" t="s">
        <v>17</v>
      </c>
      <c r="C271" s="145" t="s">
        <v>9</v>
      </c>
      <c r="D271" s="145" t="s">
        <v>93</v>
      </c>
      <c r="E271" s="145" t="s">
        <v>399</v>
      </c>
    </row>
    <row r="272" spans="2:5" x14ac:dyDescent="0.2">
      <c r="B272" s="147" t="s">
        <v>17</v>
      </c>
      <c r="C272" s="145" t="s">
        <v>9</v>
      </c>
      <c r="D272" s="145" t="s">
        <v>93</v>
      </c>
      <c r="E272" s="145" t="s">
        <v>400</v>
      </c>
    </row>
    <row r="273" spans="2:5" x14ac:dyDescent="0.2">
      <c r="B273" s="147" t="s">
        <v>17</v>
      </c>
      <c r="C273" s="145" t="s">
        <v>9</v>
      </c>
      <c r="D273" s="145" t="s">
        <v>94</v>
      </c>
      <c r="E273" s="145" t="s">
        <v>401</v>
      </c>
    </row>
    <row r="274" spans="2:5" x14ac:dyDescent="0.2">
      <c r="B274" s="147" t="s">
        <v>17</v>
      </c>
      <c r="C274" s="145" t="s">
        <v>9</v>
      </c>
      <c r="D274" s="145" t="s">
        <v>94</v>
      </c>
      <c r="E274" s="145" t="s">
        <v>402</v>
      </c>
    </row>
    <row r="275" spans="2:5" x14ac:dyDescent="0.2">
      <c r="B275" s="147" t="s">
        <v>17</v>
      </c>
      <c r="C275" s="145" t="s">
        <v>9</v>
      </c>
      <c r="D275" s="145" t="s">
        <v>94</v>
      </c>
      <c r="E275" s="145" t="s">
        <v>292</v>
      </c>
    </row>
    <row r="276" spans="2:5" x14ac:dyDescent="0.2">
      <c r="B276" s="147" t="s">
        <v>17</v>
      </c>
      <c r="C276" s="145" t="s">
        <v>9</v>
      </c>
      <c r="D276" s="145" t="s">
        <v>94</v>
      </c>
      <c r="E276" s="145" t="s">
        <v>403</v>
      </c>
    </row>
    <row r="277" spans="2:5" x14ac:dyDescent="0.2">
      <c r="B277" s="147" t="s">
        <v>17</v>
      </c>
      <c r="C277" s="145" t="s">
        <v>9</v>
      </c>
      <c r="D277" s="145" t="s">
        <v>94</v>
      </c>
      <c r="E277" s="145" t="s">
        <v>404</v>
      </c>
    </row>
    <row r="278" spans="2:5" x14ac:dyDescent="0.2">
      <c r="B278" s="147" t="s">
        <v>17</v>
      </c>
      <c r="C278" s="145" t="s">
        <v>9</v>
      </c>
      <c r="D278" s="145" t="s">
        <v>94</v>
      </c>
      <c r="E278" s="145" t="s">
        <v>405</v>
      </c>
    </row>
    <row r="279" spans="2:5" x14ac:dyDescent="0.2">
      <c r="B279" s="147" t="s">
        <v>17</v>
      </c>
      <c r="C279" s="145" t="s">
        <v>9</v>
      </c>
      <c r="D279" s="145" t="s">
        <v>9</v>
      </c>
      <c r="E279" s="145" t="s">
        <v>406</v>
      </c>
    </row>
    <row r="280" spans="2:5" x14ac:dyDescent="0.2">
      <c r="B280" s="147" t="s">
        <v>17</v>
      </c>
      <c r="C280" s="145" t="s">
        <v>9</v>
      </c>
      <c r="D280" s="145" t="s">
        <v>9</v>
      </c>
      <c r="E280" s="145" t="s">
        <v>87</v>
      </c>
    </row>
    <row r="281" spans="2:5" x14ac:dyDescent="0.2">
      <c r="B281" s="147" t="s">
        <v>17</v>
      </c>
      <c r="C281" s="145" t="s">
        <v>9</v>
      </c>
      <c r="D281" s="145" t="s">
        <v>9</v>
      </c>
      <c r="E281" s="145" t="s">
        <v>407</v>
      </c>
    </row>
    <row r="282" spans="2:5" x14ac:dyDescent="0.2">
      <c r="B282" s="147" t="s">
        <v>17</v>
      </c>
      <c r="C282" s="145" t="s">
        <v>9</v>
      </c>
      <c r="D282" s="145" t="s">
        <v>9</v>
      </c>
      <c r="E282" s="145" t="s">
        <v>408</v>
      </c>
    </row>
    <row r="283" spans="2:5" x14ac:dyDescent="0.2">
      <c r="B283" s="147" t="s">
        <v>17</v>
      </c>
      <c r="C283" s="145" t="s">
        <v>9</v>
      </c>
      <c r="D283" s="145" t="s">
        <v>9</v>
      </c>
      <c r="E283" s="145" t="s">
        <v>409</v>
      </c>
    </row>
    <row r="284" spans="2:5" x14ac:dyDescent="0.2">
      <c r="B284" s="147" t="s">
        <v>17</v>
      </c>
      <c r="C284" s="145" t="s">
        <v>9</v>
      </c>
      <c r="D284" s="145" t="s">
        <v>9</v>
      </c>
      <c r="E284" s="145" t="s">
        <v>79</v>
      </c>
    </row>
    <row r="285" spans="2:5" x14ac:dyDescent="0.2">
      <c r="B285" s="147" t="s">
        <v>17</v>
      </c>
      <c r="C285" s="145" t="s">
        <v>9</v>
      </c>
      <c r="D285" s="145" t="s">
        <v>95</v>
      </c>
      <c r="E285" s="145" t="s">
        <v>410</v>
      </c>
    </row>
    <row r="286" spans="2:5" x14ac:dyDescent="0.2">
      <c r="B286" s="147" t="s">
        <v>17</v>
      </c>
      <c r="C286" s="145" t="s">
        <v>9</v>
      </c>
      <c r="D286" s="145" t="s">
        <v>95</v>
      </c>
      <c r="E286" s="145" t="s">
        <v>278</v>
      </c>
    </row>
    <row r="287" spans="2:5" x14ac:dyDescent="0.2">
      <c r="B287" s="147" t="s">
        <v>17</v>
      </c>
      <c r="C287" s="145" t="s">
        <v>9</v>
      </c>
      <c r="D287" s="145" t="s">
        <v>95</v>
      </c>
      <c r="E287" s="145" t="s">
        <v>411</v>
      </c>
    </row>
    <row r="288" spans="2:5" x14ac:dyDescent="0.2">
      <c r="B288" s="147" t="s">
        <v>17</v>
      </c>
      <c r="C288" s="145" t="s">
        <v>9</v>
      </c>
      <c r="D288" s="145" t="s">
        <v>95</v>
      </c>
      <c r="E288" s="145" t="s">
        <v>294</v>
      </c>
    </row>
    <row r="289" spans="2:5" x14ac:dyDescent="0.2">
      <c r="B289" s="147" t="s">
        <v>17</v>
      </c>
      <c r="C289" s="145" t="s">
        <v>9</v>
      </c>
      <c r="D289" s="145" t="s">
        <v>96</v>
      </c>
      <c r="E289" s="145" t="s">
        <v>412</v>
      </c>
    </row>
    <row r="290" spans="2:5" x14ac:dyDescent="0.2">
      <c r="B290" s="147" t="s">
        <v>17</v>
      </c>
      <c r="C290" s="145" t="s">
        <v>9</v>
      </c>
      <c r="D290" s="145" t="s">
        <v>96</v>
      </c>
      <c r="E290" s="145" t="s">
        <v>413</v>
      </c>
    </row>
    <row r="291" spans="2:5" x14ac:dyDescent="0.2">
      <c r="B291" s="147" t="s">
        <v>17</v>
      </c>
      <c r="C291" s="145" t="s">
        <v>9</v>
      </c>
      <c r="D291" s="145" t="s">
        <v>96</v>
      </c>
      <c r="E291" s="145" t="s">
        <v>414</v>
      </c>
    </row>
    <row r="292" spans="2:5" x14ac:dyDescent="0.2">
      <c r="B292" s="147" t="s">
        <v>17</v>
      </c>
      <c r="C292" s="145" t="s">
        <v>9</v>
      </c>
      <c r="D292" s="145" t="s">
        <v>97</v>
      </c>
      <c r="E292" s="145" t="s">
        <v>415</v>
      </c>
    </row>
    <row r="293" spans="2:5" x14ac:dyDescent="0.2">
      <c r="B293" s="147" t="s">
        <v>17</v>
      </c>
      <c r="C293" s="145" t="s">
        <v>9</v>
      </c>
      <c r="D293" s="145" t="s">
        <v>97</v>
      </c>
      <c r="E293" s="145" t="s">
        <v>416</v>
      </c>
    </row>
    <row r="294" spans="2:5" x14ac:dyDescent="0.2">
      <c r="B294" s="147" t="s">
        <v>17</v>
      </c>
      <c r="C294" s="145" t="s">
        <v>9</v>
      </c>
      <c r="D294" s="145" t="s">
        <v>97</v>
      </c>
      <c r="E294" s="145" t="s">
        <v>417</v>
      </c>
    </row>
    <row r="295" spans="2:5" x14ac:dyDescent="0.2">
      <c r="B295" s="147" t="s">
        <v>17</v>
      </c>
      <c r="C295" s="145" t="s">
        <v>9</v>
      </c>
      <c r="D295" s="145" t="s">
        <v>97</v>
      </c>
      <c r="E295" s="145" t="s">
        <v>418</v>
      </c>
    </row>
    <row r="296" spans="2:5" x14ac:dyDescent="0.2">
      <c r="B296" s="147" t="s">
        <v>17</v>
      </c>
      <c r="C296" s="145" t="s">
        <v>9</v>
      </c>
      <c r="D296" s="145" t="s">
        <v>97</v>
      </c>
      <c r="E296" s="145" t="s">
        <v>93</v>
      </c>
    </row>
    <row r="297" spans="2:5" x14ac:dyDescent="0.2">
      <c r="B297" s="147" t="s">
        <v>17</v>
      </c>
      <c r="C297" s="145" t="s">
        <v>9</v>
      </c>
      <c r="D297" s="145" t="s">
        <v>97</v>
      </c>
      <c r="E297" s="145" t="s">
        <v>419</v>
      </c>
    </row>
    <row r="298" spans="2:5" x14ac:dyDescent="0.2">
      <c r="B298" s="147" t="s">
        <v>17</v>
      </c>
      <c r="C298" s="145" t="s">
        <v>9</v>
      </c>
      <c r="D298" s="145" t="s">
        <v>97</v>
      </c>
      <c r="E298" s="145" t="s">
        <v>420</v>
      </c>
    </row>
    <row r="299" spans="2:5" x14ac:dyDescent="0.2">
      <c r="B299" s="147" t="s">
        <v>17</v>
      </c>
      <c r="C299" s="145" t="s">
        <v>9</v>
      </c>
      <c r="D299" s="145" t="s">
        <v>97</v>
      </c>
      <c r="E299" s="145" t="s">
        <v>421</v>
      </c>
    </row>
    <row r="300" spans="2:5" x14ac:dyDescent="0.2">
      <c r="B300" s="147" t="s">
        <v>17</v>
      </c>
      <c r="C300" s="145" t="s">
        <v>9</v>
      </c>
      <c r="D300" s="145" t="s">
        <v>97</v>
      </c>
      <c r="E300" s="145" t="s">
        <v>422</v>
      </c>
    </row>
    <row r="301" spans="2:5" x14ac:dyDescent="0.2">
      <c r="B301" s="147" t="s">
        <v>17</v>
      </c>
      <c r="C301" s="145" t="s">
        <v>9</v>
      </c>
      <c r="D301" s="145" t="s">
        <v>98</v>
      </c>
      <c r="E301" s="145" t="s">
        <v>423</v>
      </c>
    </row>
    <row r="302" spans="2:5" x14ac:dyDescent="0.2">
      <c r="B302" s="147" t="s">
        <v>17</v>
      </c>
      <c r="C302" s="145" t="s">
        <v>9</v>
      </c>
      <c r="D302" s="145" t="s">
        <v>98</v>
      </c>
      <c r="E302" s="145" t="s">
        <v>424</v>
      </c>
    </row>
    <row r="303" spans="2:5" x14ac:dyDescent="0.2">
      <c r="B303" s="147" t="s">
        <v>17</v>
      </c>
      <c r="C303" s="145" t="s">
        <v>9</v>
      </c>
      <c r="D303" s="145" t="s">
        <v>98</v>
      </c>
      <c r="E303" s="145" t="s">
        <v>425</v>
      </c>
    </row>
    <row r="304" spans="2:5" x14ac:dyDescent="0.2">
      <c r="B304" s="147" t="s">
        <v>17</v>
      </c>
      <c r="C304" s="145" t="s">
        <v>9</v>
      </c>
      <c r="D304" s="145" t="s">
        <v>98</v>
      </c>
      <c r="E304" s="145" t="s">
        <v>426</v>
      </c>
    </row>
    <row r="305" spans="2:5" x14ac:dyDescent="0.2">
      <c r="B305" s="147" t="s">
        <v>17</v>
      </c>
      <c r="C305" s="145" t="s">
        <v>9</v>
      </c>
      <c r="D305" s="145" t="s">
        <v>98</v>
      </c>
      <c r="E305" s="145" t="s">
        <v>427</v>
      </c>
    </row>
    <row r="306" spans="2:5" x14ac:dyDescent="0.2">
      <c r="B306" s="147" t="s">
        <v>20</v>
      </c>
      <c r="C306" s="145" t="s">
        <v>10</v>
      </c>
      <c r="D306" s="145" t="s">
        <v>99</v>
      </c>
      <c r="E306" s="145" t="s">
        <v>428</v>
      </c>
    </row>
    <row r="307" spans="2:5" x14ac:dyDescent="0.2">
      <c r="B307" s="147" t="s">
        <v>20</v>
      </c>
      <c r="C307" s="145" t="s">
        <v>10</v>
      </c>
      <c r="D307" s="145" t="s">
        <v>99</v>
      </c>
      <c r="E307" s="145" t="s">
        <v>429</v>
      </c>
    </row>
    <row r="308" spans="2:5" x14ac:dyDescent="0.2">
      <c r="B308" s="147" t="s">
        <v>20</v>
      </c>
      <c r="C308" s="145" t="s">
        <v>10</v>
      </c>
      <c r="D308" s="145" t="s">
        <v>99</v>
      </c>
      <c r="E308" s="145" t="s">
        <v>99</v>
      </c>
    </row>
    <row r="309" spans="2:5" x14ac:dyDescent="0.2">
      <c r="B309" s="147" t="s">
        <v>20</v>
      </c>
      <c r="C309" s="145" t="s">
        <v>10</v>
      </c>
      <c r="D309" s="145" t="s">
        <v>99</v>
      </c>
      <c r="E309" s="145" t="s">
        <v>430</v>
      </c>
    </row>
    <row r="310" spans="2:5" x14ac:dyDescent="0.2">
      <c r="B310" s="147" t="s">
        <v>20</v>
      </c>
      <c r="C310" s="145" t="s">
        <v>10</v>
      </c>
      <c r="D310" s="145" t="s">
        <v>99</v>
      </c>
      <c r="E310" s="145" t="s">
        <v>431</v>
      </c>
    </row>
    <row r="311" spans="2:5" x14ac:dyDescent="0.2">
      <c r="B311" s="147" t="s">
        <v>20</v>
      </c>
      <c r="C311" s="145" t="s">
        <v>10</v>
      </c>
      <c r="D311" s="145" t="s">
        <v>99</v>
      </c>
      <c r="E311" s="145" t="s">
        <v>432</v>
      </c>
    </row>
    <row r="312" spans="2:5" x14ac:dyDescent="0.2">
      <c r="B312" s="147" t="s">
        <v>20</v>
      </c>
      <c r="C312" s="145" t="s">
        <v>10</v>
      </c>
      <c r="D312" s="145" t="s">
        <v>99</v>
      </c>
      <c r="E312" s="145" t="s">
        <v>433</v>
      </c>
    </row>
    <row r="313" spans="2:5" x14ac:dyDescent="0.2">
      <c r="B313" s="147" t="s">
        <v>20</v>
      </c>
      <c r="C313" s="145" t="s">
        <v>10</v>
      </c>
      <c r="D313" s="145" t="s">
        <v>100</v>
      </c>
      <c r="E313" s="145" t="s">
        <v>434</v>
      </c>
    </row>
    <row r="314" spans="2:5" x14ac:dyDescent="0.2">
      <c r="B314" s="147" t="s">
        <v>20</v>
      </c>
      <c r="C314" s="145" t="s">
        <v>10</v>
      </c>
      <c r="D314" s="145" t="s">
        <v>100</v>
      </c>
      <c r="E314" s="145" t="s">
        <v>100</v>
      </c>
    </row>
    <row r="315" spans="2:5" x14ac:dyDescent="0.2">
      <c r="B315" s="147" t="s">
        <v>20</v>
      </c>
      <c r="C315" s="145" t="s">
        <v>10</v>
      </c>
      <c r="D315" s="145" t="s">
        <v>100</v>
      </c>
      <c r="E315" s="145" t="s">
        <v>436</v>
      </c>
    </row>
    <row r="316" spans="2:5" x14ac:dyDescent="0.2">
      <c r="B316" s="147" t="s">
        <v>20</v>
      </c>
      <c r="C316" s="145" t="s">
        <v>10</v>
      </c>
      <c r="D316" s="145" t="s">
        <v>101</v>
      </c>
      <c r="E316" s="145" t="s">
        <v>437</v>
      </c>
    </row>
    <row r="317" spans="2:5" x14ac:dyDescent="0.2">
      <c r="B317" s="147" t="s">
        <v>20</v>
      </c>
      <c r="C317" s="145" t="s">
        <v>10</v>
      </c>
      <c r="D317" s="145" t="s">
        <v>101</v>
      </c>
      <c r="E317" s="145" t="s">
        <v>438</v>
      </c>
    </row>
    <row r="318" spans="2:5" x14ac:dyDescent="0.2">
      <c r="B318" s="147" t="s">
        <v>20</v>
      </c>
      <c r="C318" s="145" t="s">
        <v>10</v>
      </c>
      <c r="D318" s="145" t="s">
        <v>101</v>
      </c>
      <c r="E318" s="145" t="s">
        <v>439</v>
      </c>
    </row>
    <row r="319" spans="2:5" x14ac:dyDescent="0.2">
      <c r="B319" s="147" t="s">
        <v>20</v>
      </c>
      <c r="C319" s="145" t="s">
        <v>10</v>
      </c>
      <c r="D319" s="145" t="s">
        <v>101</v>
      </c>
      <c r="E319" s="145" t="s">
        <v>440</v>
      </c>
    </row>
    <row r="320" spans="2:5" x14ac:dyDescent="0.2">
      <c r="B320" s="147" t="s">
        <v>20</v>
      </c>
      <c r="C320" s="145" t="s">
        <v>10</v>
      </c>
      <c r="D320" s="145" t="s">
        <v>101</v>
      </c>
      <c r="E320" s="145" t="s">
        <v>441</v>
      </c>
    </row>
    <row r="321" spans="2:5" x14ac:dyDescent="0.2">
      <c r="B321" s="147" t="s">
        <v>20</v>
      </c>
      <c r="C321" s="145" t="s">
        <v>10</v>
      </c>
      <c r="D321" s="145" t="s">
        <v>102</v>
      </c>
      <c r="E321" s="145" t="s">
        <v>442</v>
      </c>
    </row>
    <row r="322" spans="2:5" x14ac:dyDescent="0.2">
      <c r="B322" s="147" t="s">
        <v>20</v>
      </c>
      <c r="C322" s="145" t="s">
        <v>10</v>
      </c>
      <c r="D322" s="145" t="s">
        <v>102</v>
      </c>
      <c r="E322" s="145" t="s">
        <v>443</v>
      </c>
    </row>
    <row r="323" spans="2:5" x14ac:dyDescent="0.2">
      <c r="B323" s="147" t="s">
        <v>20</v>
      </c>
      <c r="C323" s="145" t="s">
        <v>10</v>
      </c>
      <c r="D323" s="145" t="s">
        <v>102</v>
      </c>
      <c r="E323" s="145" t="s">
        <v>444</v>
      </c>
    </row>
    <row r="324" spans="2:5" x14ac:dyDescent="0.2">
      <c r="B324" s="147" t="s">
        <v>20</v>
      </c>
      <c r="C324" s="145" t="s">
        <v>10</v>
      </c>
      <c r="D324" s="145" t="s">
        <v>102</v>
      </c>
      <c r="E324" s="145" t="s">
        <v>445</v>
      </c>
    </row>
    <row r="325" spans="2:5" x14ac:dyDescent="0.2">
      <c r="B325" s="147" t="s">
        <v>20</v>
      </c>
      <c r="C325" s="145" t="s">
        <v>10</v>
      </c>
      <c r="D325" s="145" t="s">
        <v>103</v>
      </c>
      <c r="E325" s="145" t="s">
        <v>446</v>
      </c>
    </row>
    <row r="326" spans="2:5" x14ac:dyDescent="0.2">
      <c r="B326" s="147" t="s">
        <v>20</v>
      </c>
      <c r="C326" s="145" t="s">
        <v>10</v>
      </c>
      <c r="D326" s="145" t="s">
        <v>103</v>
      </c>
      <c r="E326" s="145" t="s">
        <v>447</v>
      </c>
    </row>
    <row r="327" spans="2:5" x14ac:dyDescent="0.2">
      <c r="B327" s="147" t="s">
        <v>20</v>
      </c>
      <c r="C327" s="145" t="s">
        <v>10</v>
      </c>
      <c r="D327" s="145" t="s">
        <v>103</v>
      </c>
      <c r="E327" s="145" t="s">
        <v>448</v>
      </c>
    </row>
    <row r="328" spans="2:5" x14ac:dyDescent="0.2">
      <c r="B328" s="147" t="s">
        <v>20</v>
      </c>
      <c r="C328" s="145" t="s">
        <v>10</v>
      </c>
      <c r="D328" s="145" t="s">
        <v>103</v>
      </c>
      <c r="E328" s="145" t="s">
        <v>449</v>
      </c>
    </row>
    <row r="329" spans="2:5" x14ac:dyDescent="0.2">
      <c r="B329" s="147" t="s">
        <v>20</v>
      </c>
      <c r="C329" s="145" t="s">
        <v>10</v>
      </c>
      <c r="D329" s="145" t="s">
        <v>103</v>
      </c>
      <c r="E329" s="145" t="s">
        <v>450</v>
      </c>
    </row>
    <row r="330" spans="2:5" x14ac:dyDescent="0.2">
      <c r="B330" s="147" t="s">
        <v>20</v>
      </c>
      <c r="C330" s="145" t="s">
        <v>10</v>
      </c>
      <c r="D330" s="145" t="s">
        <v>103</v>
      </c>
      <c r="E330" s="145" t="s">
        <v>451</v>
      </c>
    </row>
    <row r="331" spans="2:5" x14ac:dyDescent="0.2">
      <c r="B331" s="147" t="s">
        <v>20</v>
      </c>
      <c r="C331" s="145" t="s">
        <v>10</v>
      </c>
      <c r="D331" s="145" t="s">
        <v>104</v>
      </c>
      <c r="E331" s="145" t="s">
        <v>452</v>
      </c>
    </row>
    <row r="332" spans="2:5" x14ac:dyDescent="0.2">
      <c r="B332" s="147" t="s">
        <v>20</v>
      </c>
      <c r="C332" s="145" t="s">
        <v>10</v>
      </c>
      <c r="D332" s="145" t="s">
        <v>104</v>
      </c>
      <c r="E332" s="145" t="s">
        <v>104</v>
      </c>
    </row>
    <row r="333" spans="2:5" x14ac:dyDescent="0.2">
      <c r="B333" s="147" t="s">
        <v>20</v>
      </c>
      <c r="C333" s="145" t="s">
        <v>10</v>
      </c>
      <c r="D333" s="145" t="s">
        <v>104</v>
      </c>
      <c r="E333" s="145" t="s">
        <v>454</v>
      </c>
    </row>
    <row r="334" spans="2:5" x14ac:dyDescent="0.2">
      <c r="B334" s="147" t="s">
        <v>20</v>
      </c>
      <c r="C334" s="145" t="s">
        <v>10</v>
      </c>
      <c r="D334" s="145" t="s">
        <v>10</v>
      </c>
      <c r="E334" s="145" t="s">
        <v>455</v>
      </c>
    </row>
    <row r="335" spans="2:5" x14ac:dyDescent="0.2">
      <c r="B335" s="147" t="s">
        <v>20</v>
      </c>
      <c r="C335" s="145" t="s">
        <v>10</v>
      </c>
      <c r="D335" s="145" t="s">
        <v>10</v>
      </c>
      <c r="E335" s="145" t="s">
        <v>456</v>
      </c>
    </row>
    <row r="336" spans="2:5" x14ac:dyDescent="0.2">
      <c r="B336" s="147" t="s">
        <v>20</v>
      </c>
      <c r="C336" s="145" t="s">
        <v>10</v>
      </c>
      <c r="D336" s="145" t="s">
        <v>10</v>
      </c>
      <c r="E336" s="145" t="s">
        <v>457</v>
      </c>
    </row>
    <row r="337" spans="2:5" x14ac:dyDescent="0.2">
      <c r="B337" s="147" t="s">
        <v>20</v>
      </c>
      <c r="C337" s="145" t="s">
        <v>10</v>
      </c>
      <c r="D337" s="145" t="s">
        <v>10</v>
      </c>
      <c r="E337" s="145" t="s">
        <v>458</v>
      </c>
    </row>
    <row r="338" spans="2:5" x14ac:dyDescent="0.2">
      <c r="B338" s="147" t="s">
        <v>20</v>
      </c>
      <c r="C338" s="145" t="s">
        <v>10</v>
      </c>
      <c r="D338" s="145" t="s">
        <v>10</v>
      </c>
      <c r="E338" s="145" t="s">
        <v>459</v>
      </c>
    </row>
    <row r="339" spans="2:5" x14ac:dyDescent="0.2">
      <c r="B339" s="147" t="s">
        <v>20</v>
      </c>
      <c r="C339" s="145" t="s">
        <v>10</v>
      </c>
      <c r="D339" s="145" t="s">
        <v>10</v>
      </c>
      <c r="E339" s="145" t="s">
        <v>460</v>
      </c>
    </row>
    <row r="340" spans="2:5" x14ac:dyDescent="0.2">
      <c r="B340" s="147" t="s">
        <v>20</v>
      </c>
      <c r="C340" s="145" t="s">
        <v>10</v>
      </c>
      <c r="D340" s="145" t="s">
        <v>105</v>
      </c>
      <c r="E340" s="145" t="s">
        <v>461</v>
      </c>
    </row>
    <row r="341" spans="2:5" x14ac:dyDescent="0.2">
      <c r="B341" s="147" t="s">
        <v>20</v>
      </c>
      <c r="C341" s="145" t="s">
        <v>10</v>
      </c>
      <c r="D341" s="145" t="s">
        <v>105</v>
      </c>
      <c r="E341" s="145" t="s">
        <v>462</v>
      </c>
    </row>
    <row r="342" spans="2:5" x14ac:dyDescent="0.2">
      <c r="B342" s="147" t="s">
        <v>20</v>
      </c>
      <c r="C342" s="145" t="s">
        <v>10</v>
      </c>
      <c r="D342" s="145" t="s">
        <v>105</v>
      </c>
      <c r="E342" s="145" t="s">
        <v>463</v>
      </c>
    </row>
    <row r="343" spans="2:5" x14ac:dyDescent="0.2">
      <c r="B343" s="147" t="s">
        <v>20</v>
      </c>
      <c r="C343" s="145" t="s">
        <v>10</v>
      </c>
      <c r="D343" s="145" t="s">
        <v>106</v>
      </c>
      <c r="E343" s="145" t="s">
        <v>464</v>
      </c>
    </row>
    <row r="344" spans="2:5" x14ac:dyDescent="0.2">
      <c r="B344" s="147" t="s">
        <v>20</v>
      </c>
      <c r="C344" s="145" t="s">
        <v>10</v>
      </c>
      <c r="D344" s="145" t="s">
        <v>106</v>
      </c>
      <c r="E344" s="145" t="s">
        <v>465</v>
      </c>
    </row>
    <row r="345" spans="2:5" x14ac:dyDescent="0.2">
      <c r="B345" s="147" t="s">
        <v>20</v>
      </c>
      <c r="C345" s="145" t="s">
        <v>10</v>
      </c>
      <c r="D345" s="145" t="s">
        <v>106</v>
      </c>
      <c r="E345" s="145" t="s">
        <v>644</v>
      </c>
    </row>
    <row r="346" spans="2:5" x14ac:dyDescent="0.2">
      <c r="B346" s="147" t="s">
        <v>20</v>
      </c>
      <c r="C346" s="145" t="s">
        <v>10</v>
      </c>
      <c r="D346" s="145" t="s">
        <v>106</v>
      </c>
      <c r="E346" s="145" t="s">
        <v>468</v>
      </c>
    </row>
    <row r="347" spans="2:5" x14ac:dyDescent="0.2">
      <c r="B347" s="147" t="s">
        <v>20</v>
      </c>
      <c r="C347" s="145" t="s">
        <v>10</v>
      </c>
      <c r="D347" s="145" t="s">
        <v>106</v>
      </c>
      <c r="E347" s="145" t="s">
        <v>469</v>
      </c>
    </row>
    <row r="348" spans="2:5" x14ac:dyDescent="0.2">
      <c r="B348" s="147" t="s">
        <v>20</v>
      </c>
      <c r="C348" s="145" t="s">
        <v>10</v>
      </c>
      <c r="D348" s="145" t="s">
        <v>106</v>
      </c>
      <c r="E348" s="145" t="s">
        <v>470</v>
      </c>
    </row>
    <row r="349" spans="2:5" x14ac:dyDescent="0.2">
      <c r="B349" s="147" t="s">
        <v>20</v>
      </c>
      <c r="C349" s="145" t="s">
        <v>10</v>
      </c>
      <c r="D349" s="145" t="s">
        <v>106</v>
      </c>
      <c r="E349" s="145" t="s">
        <v>471</v>
      </c>
    </row>
    <row r="350" spans="2:5" x14ac:dyDescent="0.2">
      <c r="B350" s="147" t="s">
        <v>20</v>
      </c>
      <c r="C350" s="145" t="s">
        <v>10</v>
      </c>
      <c r="D350" s="145" t="s">
        <v>106</v>
      </c>
      <c r="E350" s="145" t="s">
        <v>472</v>
      </c>
    </row>
    <row r="351" spans="2:5" x14ac:dyDescent="0.2">
      <c r="B351" s="147" t="s">
        <v>20</v>
      </c>
      <c r="C351" s="145" t="s">
        <v>10</v>
      </c>
      <c r="D351" s="150" t="s">
        <v>678</v>
      </c>
      <c r="E351" s="149" t="s">
        <v>466</v>
      </c>
    </row>
    <row r="352" spans="2:5" x14ac:dyDescent="0.2">
      <c r="B352" s="147" t="s">
        <v>20</v>
      </c>
      <c r="C352" s="145" t="s">
        <v>10</v>
      </c>
      <c r="D352" s="150" t="s">
        <v>678</v>
      </c>
      <c r="E352" s="149" t="s">
        <v>467</v>
      </c>
    </row>
    <row r="353" spans="2:5" x14ac:dyDescent="0.2">
      <c r="B353" s="147" t="s">
        <v>20</v>
      </c>
      <c r="C353" s="145" t="s">
        <v>10</v>
      </c>
      <c r="D353" s="150" t="s">
        <v>678</v>
      </c>
      <c r="E353" s="149" t="s">
        <v>473</v>
      </c>
    </row>
    <row r="354" spans="2:5" x14ac:dyDescent="0.2">
      <c r="B354" s="147" t="s">
        <v>20</v>
      </c>
      <c r="C354" s="145" t="s">
        <v>10</v>
      </c>
      <c r="D354" s="145" t="s">
        <v>107</v>
      </c>
      <c r="E354" s="145" t="s">
        <v>474</v>
      </c>
    </row>
    <row r="355" spans="2:5" x14ac:dyDescent="0.2">
      <c r="B355" s="147" t="s">
        <v>20</v>
      </c>
      <c r="C355" s="145" t="s">
        <v>10</v>
      </c>
      <c r="D355" s="145" t="s">
        <v>107</v>
      </c>
      <c r="E355" s="145" t="s">
        <v>475</v>
      </c>
    </row>
    <row r="356" spans="2:5" x14ac:dyDescent="0.2">
      <c r="B356" s="147" t="s">
        <v>20</v>
      </c>
      <c r="C356" s="145" t="s">
        <v>10</v>
      </c>
      <c r="D356" s="145" t="s">
        <v>107</v>
      </c>
      <c r="E356" s="145" t="s">
        <v>476</v>
      </c>
    </row>
    <row r="357" spans="2:5" x14ac:dyDescent="0.2">
      <c r="B357" s="147" t="s">
        <v>20</v>
      </c>
      <c r="C357" s="145" t="s">
        <v>10</v>
      </c>
      <c r="D357" s="145" t="s">
        <v>107</v>
      </c>
      <c r="E357" s="145" t="s">
        <v>477</v>
      </c>
    </row>
    <row r="358" spans="2:5" x14ac:dyDescent="0.2">
      <c r="B358" s="147" t="s">
        <v>20</v>
      </c>
      <c r="C358" s="145" t="s">
        <v>10</v>
      </c>
      <c r="D358" s="145" t="s">
        <v>107</v>
      </c>
      <c r="E358" s="146" t="s">
        <v>478</v>
      </c>
    </row>
    <row r="359" spans="2:5" x14ac:dyDescent="0.2">
      <c r="B359" s="147" t="s">
        <v>20</v>
      </c>
      <c r="C359" s="145" t="s">
        <v>10</v>
      </c>
      <c r="D359" s="145" t="s">
        <v>108</v>
      </c>
      <c r="E359" s="146" t="s">
        <v>665</v>
      </c>
    </row>
    <row r="360" spans="2:5" x14ac:dyDescent="0.2">
      <c r="B360" s="147" t="s">
        <v>20</v>
      </c>
      <c r="C360" s="145" t="s">
        <v>10</v>
      </c>
      <c r="D360" s="145" t="s">
        <v>108</v>
      </c>
      <c r="E360" s="145" t="s">
        <v>480</v>
      </c>
    </row>
    <row r="361" spans="2:5" x14ac:dyDescent="0.2">
      <c r="B361" s="147" t="s">
        <v>20</v>
      </c>
      <c r="C361" s="145" t="s">
        <v>10</v>
      </c>
      <c r="D361" s="145" t="s">
        <v>108</v>
      </c>
      <c r="E361" s="145" t="s">
        <v>481</v>
      </c>
    </row>
    <row r="362" spans="2:5" x14ac:dyDescent="0.2">
      <c r="B362" s="147" t="s">
        <v>20</v>
      </c>
      <c r="C362" s="145" t="s">
        <v>10</v>
      </c>
      <c r="D362" s="145" t="s">
        <v>108</v>
      </c>
      <c r="E362" s="145" t="s">
        <v>482</v>
      </c>
    </row>
    <row r="363" spans="2:5" x14ac:dyDescent="0.2">
      <c r="B363" s="147" t="s">
        <v>20</v>
      </c>
      <c r="C363" s="145" t="s">
        <v>10</v>
      </c>
      <c r="D363" s="145" t="s">
        <v>109</v>
      </c>
      <c r="E363" s="145" t="s">
        <v>483</v>
      </c>
    </row>
    <row r="364" spans="2:5" x14ac:dyDescent="0.2">
      <c r="B364" s="147" t="s">
        <v>20</v>
      </c>
      <c r="C364" s="145" t="s">
        <v>10</v>
      </c>
      <c r="D364" s="145" t="s">
        <v>109</v>
      </c>
      <c r="E364" s="145" t="s">
        <v>484</v>
      </c>
    </row>
    <row r="365" spans="2:5" x14ac:dyDescent="0.2">
      <c r="B365" s="147" t="s">
        <v>20</v>
      </c>
      <c r="C365" s="145" t="s">
        <v>10</v>
      </c>
      <c r="D365" s="145" t="s">
        <v>109</v>
      </c>
      <c r="E365" s="145" t="s">
        <v>485</v>
      </c>
    </row>
    <row r="366" spans="2:5" x14ac:dyDescent="0.2">
      <c r="B366" s="147" t="s">
        <v>20</v>
      </c>
      <c r="C366" s="145" t="s">
        <v>10</v>
      </c>
      <c r="D366" s="146" t="s">
        <v>109</v>
      </c>
      <c r="E366" s="145" t="s">
        <v>486</v>
      </c>
    </row>
    <row r="367" spans="2:5" x14ac:dyDescent="0.2">
      <c r="B367" s="147" t="s">
        <v>20</v>
      </c>
      <c r="C367" s="145" t="s">
        <v>10</v>
      </c>
      <c r="D367" s="145" t="s">
        <v>109</v>
      </c>
      <c r="E367" s="145" t="s">
        <v>487</v>
      </c>
    </row>
    <row r="368" spans="2:5" x14ac:dyDescent="0.2">
      <c r="B368" s="147" t="s">
        <v>19</v>
      </c>
      <c r="C368" s="145" t="s">
        <v>11</v>
      </c>
      <c r="D368" s="145" t="s">
        <v>110</v>
      </c>
      <c r="E368" s="145" t="s">
        <v>488</v>
      </c>
    </row>
    <row r="369" spans="2:5" x14ac:dyDescent="0.2">
      <c r="B369" s="147" t="s">
        <v>19</v>
      </c>
      <c r="C369" s="145" t="s">
        <v>11</v>
      </c>
      <c r="D369" s="145" t="s">
        <v>110</v>
      </c>
      <c r="E369" s="145" t="s">
        <v>489</v>
      </c>
    </row>
    <row r="370" spans="2:5" x14ac:dyDescent="0.2">
      <c r="B370" s="147" t="s">
        <v>19</v>
      </c>
      <c r="C370" s="145" t="s">
        <v>11</v>
      </c>
      <c r="D370" s="145" t="s">
        <v>110</v>
      </c>
      <c r="E370" s="145" t="s">
        <v>490</v>
      </c>
    </row>
    <row r="371" spans="2:5" x14ac:dyDescent="0.2">
      <c r="B371" s="147" t="s">
        <v>19</v>
      </c>
      <c r="C371" s="145" t="s">
        <v>11</v>
      </c>
      <c r="D371" s="145" t="s">
        <v>111</v>
      </c>
      <c r="E371" s="145" t="s">
        <v>491</v>
      </c>
    </row>
    <row r="372" spans="2:5" x14ac:dyDescent="0.2">
      <c r="B372" s="147" t="s">
        <v>19</v>
      </c>
      <c r="C372" s="145" t="s">
        <v>11</v>
      </c>
      <c r="D372" s="145" t="s">
        <v>111</v>
      </c>
      <c r="E372" s="145" t="s">
        <v>492</v>
      </c>
    </row>
    <row r="373" spans="2:5" x14ac:dyDescent="0.2">
      <c r="B373" s="147" t="s">
        <v>19</v>
      </c>
      <c r="C373" s="145" t="s">
        <v>11</v>
      </c>
      <c r="D373" s="145" t="s">
        <v>111</v>
      </c>
      <c r="E373" s="145" t="s">
        <v>493</v>
      </c>
    </row>
    <row r="374" spans="2:5" x14ac:dyDescent="0.2">
      <c r="B374" s="147" t="s">
        <v>19</v>
      </c>
      <c r="C374" s="145" t="s">
        <v>11</v>
      </c>
      <c r="D374" s="145" t="s">
        <v>111</v>
      </c>
      <c r="E374" s="145" t="s">
        <v>494</v>
      </c>
    </row>
    <row r="375" spans="2:5" x14ac:dyDescent="0.2">
      <c r="B375" s="147" t="s">
        <v>19</v>
      </c>
      <c r="C375" s="145" t="s">
        <v>11</v>
      </c>
      <c r="D375" s="145" t="s">
        <v>112</v>
      </c>
      <c r="E375" s="145" t="s">
        <v>495</v>
      </c>
    </row>
    <row r="376" spans="2:5" x14ac:dyDescent="0.2">
      <c r="B376" s="147" t="s">
        <v>19</v>
      </c>
      <c r="C376" s="145" t="s">
        <v>11</v>
      </c>
      <c r="D376" s="145" t="s">
        <v>112</v>
      </c>
      <c r="E376" s="145" t="s">
        <v>496</v>
      </c>
    </row>
    <row r="377" spans="2:5" x14ac:dyDescent="0.2">
      <c r="B377" s="147" t="s">
        <v>19</v>
      </c>
      <c r="C377" s="145" t="s">
        <v>11</v>
      </c>
      <c r="D377" s="145" t="s">
        <v>112</v>
      </c>
      <c r="E377" s="145" t="s">
        <v>497</v>
      </c>
    </row>
    <row r="378" spans="2:5" x14ac:dyDescent="0.2">
      <c r="B378" s="147" t="s">
        <v>19</v>
      </c>
      <c r="C378" s="145" t="s">
        <v>11</v>
      </c>
      <c r="D378" s="145" t="s">
        <v>112</v>
      </c>
      <c r="E378" s="145" t="s">
        <v>498</v>
      </c>
    </row>
    <row r="379" spans="2:5" x14ac:dyDescent="0.2">
      <c r="B379" s="147" t="s">
        <v>19</v>
      </c>
      <c r="C379" s="145" t="s">
        <v>11</v>
      </c>
      <c r="D379" s="145" t="s">
        <v>112</v>
      </c>
      <c r="E379" s="145" t="s">
        <v>499</v>
      </c>
    </row>
    <row r="380" spans="2:5" x14ac:dyDescent="0.2">
      <c r="B380" s="147" t="s">
        <v>19</v>
      </c>
      <c r="C380" s="145" t="s">
        <v>11</v>
      </c>
      <c r="D380" s="145" t="s">
        <v>113</v>
      </c>
      <c r="E380" s="145" t="s">
        <v>500</v>
      </c>
    </row>
    <row r="381" spans="2:5" x14ac:dyDescent="0.2">
      <c r="B381" s="147" t="s">
        <v>19</v>
      </c>
      <c r="C381" s="145" t="s">
        <v>11</v>
      </c>
      <c r="D381" s="145" t="s">
        <v>113</v>
      </c>
      <c r="E381" s="145" t="s">
        <v>501</v>
      </c>
    </row>
    <row r="382" spans="2:5" x14ac:dyDescent="0.2">
      <c r="B382" s="147" t="s">
        <v>19</v>
      </c>
      <c r="C382" s="145" t="s">
        <v>11</v>
      </c>
      <c r="D382" s="145" t="s">
        <v>113</v>
      </c>
      <c r="E382" s="145" t="s">
        <v>502</v>
      </c>
    </row>
    <row r="383" spans="2:5" x14ac:dyDescent="0.2">
      <c r="B383" s="147" t="s">
        <v>19</v>
      </c>
      <c r="C383" s="145" t="s">
        <v>11</v>
      </c>
      <c r="D383" s="145" t="s">
        <v>113</v>
      </c>
      <c r="E383" s="145" t="s">
        <v>503</v>
      </c>
    </row>
    <row r="384" spans="2:5" x14ac:dyDescent="0.2">
      <c r="B384" s="147" t="s">
        <v>19</v>
      </c>
      <c r="C384" s="145" t="s">
        <v>11</v>
      </c>
      <c r="D384" s="145" t="s">
        <v>114</v>
      </c>
      <c r="E384" s="145" t="s">
        <v>504</v>
      </c>
    </row>
    <row r="385" spans="2:5" x14ac:dyDescent="0.2">
      <c r="B385" s="147" t="s">
        <v>19</v>
      </c>
      <c r="C385" s="145" t="s">
        <v>11</v>
      </c>
      <c r="D385" s="145" t="s">
        <v>114</v>
      </c>
      <c r="E385" s="145" t="s">
        <v>505</v>
      </c>
    </row>
    <row r="386" spans="2:5" x14ac:dyDescent="0.2">
      <c r="B386" s="147" t="s">
        <v>19</v>
      </c>
      <c r="C386" s="145" t="s">
        <v>11</v>
      </c>
      <c r="D386" s="145" t="s">
        <v>114</v>
      </c>
      <c r="E386" s="145" t="s">
        <v>506</v>
      </c>
    </row>
    <row r="387" spans="2:5" x14ac:dyDescent="0.2">
      <c r="B387" s="147" t="s">
        <v>19</v>
      </c>
      <c r="C387" s="145" t="s">
        <v>11</v>
      </c>
      <c r="D387" s="145" t="s">
        <v>114</v>
      </c>
      <c r="E387" s="145" t="s">
        <v>507</v>
      </c>
    </row>
    <row r="388" spans="2:5" x14ac:dyDescent="0.2">
      <c r="B388" s="147" t="s">
        <v>19</v>
      </c>
      <c r="C388" s="145" t="s">
        <v>11</v>
      </c>
      <c r="D388" s="145" t="s">
        <v>114</v>
      </c>
      <c r="E388" s="145" t="s">
        <v>508</v>
      </c>
    </row>
    <row r="389" spans="2:5" x14ac:dyDescent="0.2">
      <c r="B389" s="147" t="s">
        <v>17</v>
      </c>
      <c r="C389" s="145" t="s">
        <v>12</v>
      </c>
      <c r="D389" s="145" t="s">
        <v>115</v>
      </c>
      <c r="E389" s="145" t="s">
        <v>509</v>
      </c>
    </row>
    <row r="390" spans="2:5" x14ac:dyDescent="0.2">
      <c r="B390" s="147" t="s">
        <v>17</v>
      </c>
      <c r="C390" s="145" t="s">
        <v>12</v>
      </c>
      <c r="D390" s="145" t="s">
        <v>115</v>
      </c>
      <c r="E390" s="145" t="s">
        <v>510</v>
      </c>
    </row>
    <row r="391" spans="2:5" x14ac:dyDescent="0.2">
      <c r="B391" s="147" t="s">
        <v>17</v>
      </c>
      <c r="C391" s="145" t="s">
        <v>12</v>
      </c>
      <c r="D391" s="145" t="s">
        <v>115</v>
      </c>
      <c r="E391" s="145" t="s">
        <v>511</v>
      </c>
    </row>
    <row r="392" spans="2:5" x14ac:dyDescent="0.2">
      <c r="B392" s="147" t="s">
        <v>17</v>
      </c>
      <c r="C392" s="145" t="s">
        <v>12</v>
      </c>
      <c r="D392" s="145" t="s">
        <v>115</v>
      </c>
      <c r="E392" s="145" t="s">
        <v>512</v>
      </c>
    </row>
    <row r="393" spans="2:5" x14ac:dyDescent="0.2">
      <c r="B393" s="147" t="s">
        <v>17</v>
      </c>
      <c r="C393" s="145" t="s">
        <v>12</v>
      </c>
      <c r="D393" s="145" t="s">
        <v>115</v>
      </c>
      <c r="E393" s="145" t="s">
        <v>513</v>
      </c>
    </row>
    <row r="394" spans="2:5" x14ac:dyDescent="0.2">
      <c r="B394" s="147" t="s">
        <v>17</v>
      </c>
      <c r="C394" s="145" t="s">
        <v>12</v>
      </c>
      <c r="D394" s="145" t="s">
        <v>115</v>
      </c>
      <c r="E394" s="145" t="s">
        <v>514</v>
      </c>
    </row>
    <row r="395" spans="2:5" x14ac:dyDescent="0.2">
      <c r="B395" s="147" t="s">
        <v>17</v>
      </c>
      <c r="C395" s="145" t="s">
        <v>12</v>
      </c>
      <c r="D395" s="145" t="s">
        <v>116</v>
      </c>
      <c r="E395" s="145" t="s">
        <v>515</v>
      </c>
    </row>
    <row r="396" spans="2:5" x14ac:dyDescent="0.2">
      <c r="B396" s="147" t="s">
        <v>17</v>
      </c>
      <c r="C396" s="145" t="s">
        <v>12</v>
      </c>
      <c r="D396" s="145" t="s">
        <v>116</v>
      </c>
      <c r="E396" s="145" t="s">
        <v>516</v>
      </c>
    </row>
    <row r="397" spans="2:5" x14ac:dyDescent="0.2">
      <c r="B397" s="147" t="s">
        <v>17</v>
      </c>
      <c r="C397" s="145" t="s">
        <v>12</v>
      </c>
      <c r="D397" s="145" t="s">
        <v>116</v>
      </c>
      <c r="E397" s="145" t="s">
        <v>517</v>
      </c>
    </row>
    <row r="398" spans="2:5" x14ac:dyDescent="0.2">
      <c r="B398" s="147" t="s">
        <v>17</v>
      </c>
      <c r="C398" s="145" t="s">
        <v>12</v>
      </c>
      <c r="D398" s="145" t="s">
        <v>116</v>
      </c>
      <c r="E398" s="145" t="s">
        <v>518</v>
      </c>
    </row>
    <row r="399" spans="2:5" x14ac:dyDescent="0.2">
      <c r="B399" s="147" t="s">
        <v>17</v>
      </c>
      <c r="C399" s="145" t="s">
        <v>12</v>
      </c>
      <c r="D399" s="145" t="s">
        <v>116</v>
      </c>
      <c r="E399" s="145" t="s">
        <v>107</v>
      </c>
    </row>
    <row r="400" spans="2:5" x14ac:dyDescent="0.2">
      <c r="B400" s="147" t="s">
        <v>17</v>
      </c>
      <c r="C400" s="145" t="s">
        <v>12</v>
      </c>
      <c r="D400" s="145" t="s">
        <v>117</v>
      </c>
      <c r="E400" s="145" t="s">
        <v>519</v>
      </c>
    </row>
    <row r="401" spans="2:5" x14ac:dyDescent="0.2">
      <c r="B401" s="147" t="s">
        <v>17</v>
      </c>
      <c r="C401" s="145" t="s">
        <v>12</v>
      </c>
      <c r="D401" s="145" t="s">
        <v>117</v>
      </c>
      <c r="E401" s="145" t="s">
        <v>520</v>
      </c>
    </row>
    <row r="402" spans="2:5" x14ac:dyDescent="0.2">
      <c r="B402" s="147" t="s">
        <v>17</v>
      </c>
      <c r="C402" s="145" t="s">
        <v>12</v>
      </c>
      <c r="D402" s="145" t="s">
        <v>117</v>
      </c>
      <c r="E402" s="145" t="s">
        <v>521</v>
      </c>
    </row>
    <row r="403" spans="2:5" x14ac:dyDescent="0.2">
      <c r="B403" s="147" t="s">
        <v>17</v>
      </c>
      <c r="C403" s="145" t="s">
        <v>12</v>
      </c>
      <c r="D403" s="145" t="s">
        <v>117</v>
      </c>
      <c r="E403" s="145" t="s">
        <v>522</v>
      </c>
    </row>
    <row r="404" spans="2:5" x14ac:dyDescent="0.2">
      <c r="B404" s="147" t="s">
        <v>17</v>
      </c>
      <c r="C404" s="145" t="s">
        <v>12</v>
      </c>
      <c r="D404" s="145" t="s">
        <v>117</v>
      </c>
      <c r="E404" s="145" t="s">
        <v>523</v>
      </c>
    </row>
    <row r="405" spans="2:5" x14ac:dyDescent="0.2">
      <c r="B405" s="147" t="s">
        <v>17</v>
      </c>
      <c r="C405" s="145" t="s">
        <v>12</v>
      </c>
      <c r="D405" s="145" t="s">
        <v>118</v>
      </c>
      <c r="E405" s="145" t="s">
        <v>524</v>
      </c>
    </row>
    <row r="406" spans="2:5" x14ac:dyDescent="0.2">
      <c r="B406" s="147" t="s">
        <v>17</v>
      </c>
      <c r="C406" s="145" t="s">
        <v>12</v>
      </c>
      <c r="D406" s="145" t="s">
        <v>118</v>
      </c>
      <c r="E406" s="145" t="s">
        <v>525</v>
      </c>
    </row>
    <row r="407" spans="2:5" x14ac:dyDescent="0.2">
      <c r="B407" s="147" t="s">
        <v>17</v>
      </c>
      <c r="C407" s="145" t="s">
        <v>12</v>
      </c>
      <c r="D407" s="145" t="s">
        <v>118</v>
      </c>
      <c r="E407" s="145" t="s">
        <v>526</v>
      </c>
    </row>
    <row r="408" spans="2:5" x14ac:dyDescent="0.2">
      <c r="B408" s="147" t="s">
        <v>17</v>
      </c>
      <c r="C408" s="145" t="s">
        <v>12</v>
      </c>
      <c r="D408" s="145" t="s">
        <v>118</v>
      </c>
      <c r="E408" s="145" t="s">
        <v>527</v>
      </c>
    </row>
    <row r="409" spans="2:5" x14ac:dyDescent="0.2">
      <c r="B409" s="147" t="s">
        <v>17</v>
      </c>
      <c r="C409" s="145" t="s">
        <v>12</v>
      </c>
      <c r="D409" s="145" t="s">
        <v>118</v>
      </c>
      <c r="E409" s="145" t="s">
        <v>528</v>
      </c>
    </row>
    <row r="410" spans="2:5" x14ac:dyDescent="0.2">
      <c r="B410" s="147" t="s">
        <v>17</v>
      </c>
      <c r="C410" s="145" t="s">
        <v>12</v>
      </c>
      <c r="D410" s="145" t="s">
        <v>119</v>
      </c>
      <c r="E410" s="145" t="s">
        <v>529</v>
      </c>
    </row>
    <row r="411" spans="2:5" x14ac:dyDescent="0.2">
      <c r="B411" s="147" t="s">
        <v>17</v>
      </c>
      <c r="C411" s="145" t="s">
        <v>12</v>
      </c>
      <c r="D411" s="145" t="s">
        <v>119</v>
      </c>
      <c r="E411" s="145" t="s">
        <v>530</v>
      </c>
    </row>
    <row r="412" spans="2:5" x14ac:dyDescent="0.2">
      <c r="B412" s="147" t="s">
        <v>17</v>
      </c>
      <c r="C412" s="145" t="s">
        <v>12</v>
      </c>
      <c r="D412" s="145" t="s">
        <v>119</v>
      </c>
      <c r="E412" s="145" t="s">
        <v>531</v>
      </c>
    </row>
    <row r="413" spans="2:5" x14ac:dyDescent="0.2">
      <c r="B413" s="147" t="s">
        <v>17</v>
      </c>
      <c r="C413" s="145" t="s">
        <v>12</v>
      </c>
      <c r="D413" s="145" t="s">
        <v>119</v>
      </c>
      <c r="E413" s="145" t="s">
        <v>532</v>
      </c>
    </row>
    <row r="414" spans="2:5" x14ac:dyDescent="0.2">
      <c r="B414" s="147" t="s">
        <v>17</v>
      </c>
      <c r="C414" s="145" t="s">
        <v>12</v>
      </c>
      <c r="D414" s="145" t="s">
        <v>119</v>
      </c>
      <c r="E414" s="145" t="s">
        <v>533</v>
      </c>
    </row>
    <row r="415" spans="2:5" x14ac:dyDescent="0.2">
      <c r="B415" s="147" t="s">
        <v>17</v>
      </c>
      <c r="C415" s="145" t="s">
        <v>12</v>
      </c>
      <c r="D415" s="145" t="s">
        <v>120</v>
      </c>
      <c r="E415" s="145" t="s">
        <v>534</v>
      </c>
    </row>
    <row r="416" spans="2:5" x14ac:dyDescent="0.2">
      <c r="B416" s="147" t="s">
        <v>17</v>
      </c>
      <c r="C416" s="145" t="s">
        <v>12</v>
      </c>
      <c r="D416" s="145" t="s">
        <v>120</v>
      </c>
      <c r="E416" s="145" t="s">
        <v>535</v>
      </c>
    </row>
    <row r="417" spans="2:5" x14ac:dyDescent="0.2">
      <c r="B417" s="147" t="s">
        <v>17</v>
      </c>
      <c r="C417" s="145" t="s">
        <v>12</v>
      </c>
      <c r="D417" s="145" t="s">
        <v>120</v>
      </c>
      <c r="E417" s="145" t="s">
        <v>536</v>
      </c>
    </row>
    <row r="418" spans="2:5" x14ac:dyDescent="0.2">
      <c r="B418" s="147" t="s">
        <v>17</v>
      </c>
      <c r="C418" s="145" t="s">
        <v>12</v>
      </c>
      <c r="D418" s="145" t="s">
        <v>120</v>
      </c>
      <c r="E418" s="145" t="s">
        <v>537</v>
      </c>
    </row>
    <row r="419" spans="2:5" x14ac:dyDescent="0.2">
      <c r="B419" s="147" t="s">
        <v>17</v>
      </c>
      <c r="C419" s="145" t="s">
        <v>12</v>
      </c>
      <c r="D419" s="145" t="s">
        <v>120</v>
      </c>
      <c r="E419" s="145" t="s">
        <v>513</v>
      </c>
    </row>
    <row r="420" spans="2:5" x14ac:dyDescent="0.2">
      <c r="B420" s="147" t="s">
        <v>17</v>
      </c>
      <c r="C420" s="145" t="s">
        <v>12</v>
      </c>
      <c r="D420" s="145" t="s">
        <v>121</v>
      </c>
      <c r="E420" s="145" t="s">
        <v>538</v>
      </c>
    </row>
    <row r="421" spans="2:5" x14ac:dyDescent="0.2">
      <c r="B421" s="147" t="s">
        <v>17</v>
      </c>
      <c r="C421" s="145" t="s">
        <v>12</v>
      </c>
      <c r="D421" s="145" t="s">
        <v>121</v>
      </c>
      <c r="E421" s="145" t="s">
        <v>539</v>
      </c>
    </row>
    <row r="422" spans="2:5" x14ac:dyDescent="0.2">
      <c r="B422" s="147" t="s">
        <v>17</v>
      </c>
      <c r="C422" s="145" t="s">
        <v>12</v>
      </c>
      <c r="D422" s="145" t="s">
        <v>121</v>
      </c>
      <c r="E422" s="145" t="s">
        <v>540</v>
      </c>
    </row>
    <row r="423" spans="2:5" x14ac:dyDescent="0.2">
      <c r="B423" s="147" t="s">
        <v>17</v>
      </c>
      <c r="C423" s="145" t="s">
        <v>12</v>
      </c>
      <c r="D423" s="145" t="s">
        <v>121</v>
      </c>
      <c r="E423" s="145" t="s">
        <v>466</v>
      </c>
    </row>
    <row r="424" spans="2:5" x14ac:dyDescent="0.2">
      <c r="B424" s="147" t="s">
        <v>17</v>
      </c>
      <c r="C424" s="145" t="s">
        <v>12</v>
      </c>
      <c r="D424" s="145" t="s">
        <v>121</v>
      </c>
      <c r="E424" s="145" t="s">
        <v>541</v>
      </c>
    </row>
    <row r="425" spans="2:5" x14ac:dyDescent="0.2">
      <c r="B425" s="147" t="s">
        <v>17</v>
      </c>
      <c r="C425" s="145" t="s">
        <v>12</v>
      </c>
      <c r="D425" s="145" t="s">
        <v>121</v>
      </c>
      <c r="E425" s="145" t="s">
        <v>542</v>
      </c>
    </row>
    <row r="426" spans="2:5" x14ac:dyDescent="0.2">
      <c r="B426" s="147" t="s">
        <v>17</v>
      </c>
      <c r="C426" s="145" t="s">
        <v>12</v>
      </c>
      <c r="D426" s="145" t="s">
        <v>121</v>
      </c>
      <c r="E426" s="145" t="s">
        <v>543</v>
      </c>
    </row>
    <row r="427" spans="2:5" x14ac:dyDescent="0.2">
      <c r="B427" s="147" t="s">
        <v>17</v>
      </c>
      <c r="C427" s="145" t="s">
        <v>12</v>
      </c>
      <c r="D427" s="145" t="s">
        <v>121</v>
      </c>
      <c r="E427" s="145" t="s">
        <v>544</v>
      </c>
    </row>
    <row r="428" spans="2:5" x14ac:dyDescent="0.2">
      <c r="B428" s="147" t="s">
        <v>17</v>
      </c>
      <c r="C428" s="145" t="s">
        <v>12</v>
      </c>
      <c r="D428" s="145" t="s">
        <v>121</v>
      </c>
      <c r="E428" s="145" t="s">
        <v>545</v>
      </c>
    </row>
    <row r="429" spans="2:5" x14ac:dyDescent="0.2">
      <c r="B429" s="147" t="s">
        <v>17</v>
      </c>
      <c r="C429" s="145" t="s">
        <v>12</v>
      </c>
      <c r="D429" s="145" t="s">
        <v>121</v>
      </c>
      <c r="E429" s="145" t="s">
        <v>546</v>
      </c>
    </row>
    <row r="430" spans="2:5" x14ac:dyDescent="0.2">
      <c r="B430" s="147" t="s">
        <v>17</v>
      </c>
      <c r="C430" s="145" t="s">
        <v>12</v>
      </c>
      <c r="D430" s="145" t="s">
        <v>121</v>
      </c>
      <c r="E430" s="145" t="s">
        <v>547</v>
      </c>
    </row>
    <row r="431" spans="2:5" x14ac:dyDescent="0.2">
      <c r="B431" s="147" t="s">
        <v>17</v>
      </c>
      <c r="C431" s="145" t="s">
        <v>12</v>
      </c>
      <c r="D431" s="145" t="s">
        <v>122</v>
      </c>
      <c r="E431" s="145" t="s">
        <v>548</v>
      </c>
    </row>
    <row r="432" spans="2:5" x14ac:dyDescent="0.2">
      <c r="B432" s="147" t="s">
        <v>17</v>
      </c>
      <c r="C432" s="145" t="s">
        <v>12</v>
      </c>
      <c r="D432" s="145" t="s">
        <v>122</v>
      </c>
      <c r="E432" s="145" t="s">
        <v>549</v>
      </c>
    </row>
    <row r="433" spans="2:5" x14ac:dyDescent="0.2">
      <c r="B433" s="147" t="s">
        <v>17</v>
      </c>
      <c r="C433" s="145" t="s">
        <v>12</v>
      </c>
      <c r="D433" s="145" t="s">
        <v>122</v>
      </c>
      <c r="E433" s="145" t="s">
        <v>550</v>
      </c>
    </row>
    <row r="434" spans="2:5" x14ac:dyDescent="0.2">
      <c r="B434" s="147" t="s">
        <v>17</v>
      </c>
      <c r="C434" s="145" t="s">
        <v>12</v>
      </c>
      <c r="D434" s="145" t="s">
        <v>122</v>
      </c>
      <c r="E434" s="145" t="s">
        <v>551</v>
      </c>
    </row>
    <row r="435" spans="2:5" x14ac:dyDescent="0.2">
      <c r="B435" s="147" t="s">
        <v>17</v>
      </c>
      <c r="C435" s="145" t="s">
        <v>12</v>
      </c>
      <c r="D435" s="145" t="s">
        <v>122</v>
      </c>
      <c r="E435" s="145" t="s">
        <v>552</v>
      </c>
    </row>
    <row r="436" spans="2:5" x14ac:dyDescent="0.2">
      <c r="B436" s="147" t="s">
        <v>17</v>
      </c>
      <c r="C436" s="145" t="s">
        <v>12</v>
      </c>
      <c r="D436" s="145" t="s">
        <v>122</v>
      </c>
      <c r="E436" s="145" t="s">
        <v>553</v>
      </c>
    </row>
    <row r="437" spans="2:5" x14ac:dyDescent="0.2">
      <c r="B437" s="147" t="s">
        <v>17</v>
      </c>
      <c r="C437" s="145" t="s">
        <v>12</v>
      </c>
      <c r="D437" s="145" t="s">
        <v>122</v>
      </c>
      <c r="E437" s="145" t="s">
        <v>554</v>
      </c>
    </row>
    <row r="438" spans="2:5" x14ac:dyDescent="0.2">
      <c r="B438" s="147" t="s">
        <v>17</v>
      </c>
      <c r="C438" s="145" t="s">
        <v>12</v>
      </c>
      <c r="D438" s="145" t="s">
        <v>122</v>
      </c>
      <c r="E438" s="145" t="s">
        <v>555</v>
      </c>
    </row>
    <row r="439" spans="2:5" x14ac:dyDescent="0.2">
      <c r="B439" s="147" t="s">
        <v>17</v>
      </c>
      <c r="C439" s="145" t="s">
        <v>12</v>
      </c>
      <c r="D439" s="145" t="s">
        <v>122</v>
      </c>
      <c r="E439" s="145" t="s">
        <v>556</v>
      </c>
    </row>
    <row r="440" spans="2:5" x14ac:dyDescent="0.2">
      <c r="B440" s="147" t="s">
        <v>17</v>
      </c>
      <c r="C440" s="145" t="s">
        <v>12</v>
      </c>
      <c r="D440" s="145" t="s">
        <v>122</v>
      </c>
      <c r="E440" s="145" t="s">
        <v>557</v>
      </c>
    </row>
    <row r="441" spans="2:5" x14ac:dyDescent="0.2">
      <c r="B441" s="147" t="s">
        <v>17</v>
      </c>
      <c r="C441" s="145" t="s">
        <v>12</v>
      </c>
      <c r="D441" s="145" t="s">
        <v>123</v>
      </c>
      <c r="E441" s="145" t="s">
        <v>558</v>
      </c>
    </row>
    <row r="442" spans="2:5" x14ac:dyDescent="0.2">
      <c r="B442" s="147" t="s">
        <v>17</v>
      </c>
      <c r="C442" s="145" t="s">
        <v>12</v>
      </c>
      <c r="D442" s="145" t="s">
        <v>123</v>
      </c>
      <c r="E442" s="145" t="s">
        <v>559</v>
      </c>
    </row>
    <row r="443" spans="2:5" x14ac:dyDescent="0.2">
      <c r="B443" s="147" t="s">
        <v>17</v>
      </c>
      <c r="C443" s="145" t="s">
        <v>12</v>
      </c>
      <c r="D443" s="145" t="s">
        <v>123</v>
      </c>
      <c r="E443" s="145" t="s">
        <v>560</v>
      </c>
    </row>
    <row r="444" spans="2:5" x14ac:dyDescent="0.2">
      <c r="B444" s="147" t="s">
        <v>17</v>
      </c>
      <c r="C444" s="145" t="s">
        <v>12</v>
      </c>
      <c r="D444" s="145" t="s">
        <v>123</v>
      </c>
      <c r="E444" s="145" t="s">
        <v>561</v>
      </c>
    </row>
    <row r="445" spans="2:5" x14ac:dyDescent="0.2">
      <c r="B445" s="147" t="s">
        <v>17</v>
      </c>
      <c r="C445" s="145" t="s">
        <v>12</v>
      </c>
      <c r="D445" s="145" t="s">
        <v>123</v>
      </c>
      <c r="E445" s="145" t="s">
        <v>562</v>
      </c>
    </row>
    <row r="446" spans="2:5" x14ac:dyDescent="0.2">
      <c r="B446" s="147" t="s">
        <v>17</v>
      </c>
      <c r="C446" s="145" t="s">
        <v>12</v>
      </c>
      <c r="D446" s="145" t="s">
        <v>123</v>
      </c>
      <c r="E446" s="145" t="s">
        <v>563</v>
      </c>
    </row>
    <row r="447" spans="2:5" x14ac:dyDescent="0.2">
      <c r="B447" s="147" t="s">
        <v>17</v>
      </c>
      <c r="C447" s="145" t="s">
        <v>12</v>
      </c>
      <c r="D447" s="145" t="s">
        <v>123</v>
      </c>
      <c r="E447" s="145" t="s">
        <v>564</v>
      </c>
    </row>
    <row r="448" spans="2:5" x14ac:dyDescent="0.2">
      <c r="B448" s="147" t="s">
        <v>17</v>
      </c>
      <c r="C448" s="145" t="s">
        <v>12</v>
      </c>
      <c r="D448" s="145" t="s">
        <v>123</v>
      </c>
      <c r="E448" s="145" t="s">
        <v>565</v>
      </c>
    </row>
    <row r="449" spans="2:5" x14ac:dyDescent="0.2">
      <c r="B449" s="147" t="s">
        <v>17</v>
      </c>
      <c r="C449" s="145" t="s">
        <v>12</v>
      </c>
      <c r="D449" s="145" t="s">
        <v>123</v>
      </c>
      <c r="E449" s="145" t="s">
        <v>566</v>
      </c>
    </row>
    <row r="450" spans="2:5" x14ac:dyDescent="0.2">
      <c r="B450" s="147" t="s">
        <v>17</v>
      </c>
      <c r="C450" s="145" t="s">
        <v>13</v>
      </c>
      <c r="D450" s="145" t="s">
        <v>124</v>
      </c>
      <c r="E450" s="145" t="s">
        <v>567</v>
      </c>
    </row>
    <row r="451" spans="2:5" x14ac:dyDescent="0.2">
      <c r="B451" s="147" t="s">
        <v>17</v>
      </c>
      <c r="C451" s="145" t="s">
        <v>13</v>
      </c>
      <c r="D451" s="145" t="s">
        <v>124</v>
      </c>
      <c r="E451" s="145" t="s">
        <v>568</v>
      </c>
    </row>
    <row r="452" spans="2:5" x14ac:dyDescent="0.2">
      <c r="B452" s="147" t="s">
        <v>17</v>
      </c>
      <c r="C452" s="145" t="s">
        <v>13</v>
      </c>
      <c r="D452" s="145" t="s">
        <v>124</v>
      </c>
      <c r="E452" s="145" t="s">
        <v>569</v>
      </c>
    </row>
    <row r="453" spans="2:5" x14ac:dyDescent="0.2">
      <c r="B453" s="147" t="s">
        <v>17</v>
      </c>
      <c r="C453" s="145" t="s">
        <v>13</v>
      </c>
      <c r="D453" s="145" t="s">
        <v>124</v>
      </c>
      <c r="E453" s="145" t="s">
        <v>570</v>
      </c>
    </row>
    <row r="454" spans="2:5" x14ac:dyDescent="0.2">
      <c r="B454" s="147" t="s">
        <v>17</v>
      </c>
      <c r="C454" s="145" t="s">
        <v>13</v>
      </c>
      <c r="D454" s="145" t="s">
        <v>124</v>
      </c>
      <c r="E454" s="145" t="s">
        <v>571</v>
      </c>
    </row>
    <row r="455" spans="2:5" x14ac:dyDescent="0.2">
      <c r="B455" s="147" t="s">
        <v>17</v>
      </c>
      <c r="C455" s="145" t="s">
        <v>13</v>
      </c>
      <c r="D455" s="145" t="s">
        <v>124</v>
      </c>
      <c r="E455" s="145" t="s">
        <v>572</v>
      </c>
    </row>
    <row r="456" spans="2:5" x14ac:dyDescent="0.2">
      <c r="B456" s="147" t="s">
        <v>17</v>
      </c>
      <c r="C456" s="145" t="s">
        <v>13</v>
      </c>
      <c r="D456" s="145" t="s">
        <v>125</v>
      </c>
      <c r="E456" s="145" t="s">
        <v>573</v>
      </c>
    </row>
    <row r="457" spans="2:5" x14ac:dyDescent="0.2">
      <c r="B457" s="147" t="s">
        <v>17</v>
      </c>
      <c r="C457" s="145" t="s">
        <v>13</v>
      </c>
      <c r="D457" s="145" t="s">
        <v>125</v>
      </c>
      <c r="E457" s="145" t="s">
        <v>574</v>
      </c>
    </row>
    <row r="458" spans="2:5" x14ac:dyDescent="0.2">
      <c r="B458" s="147" t="s">
        <v>17</v>
      </c>
      <c r="C458" s="145" t="s">
        <v>13</v>
      </c>
      <c r="D458" s="145" t="s">
        <v>125</v>
      </c>
      <c r="E458" s="145" t="s">
        <v>575</v>
      </c>
    </row>
    <row r="459" spans="2:5" x14ac:dyDescent="0.2">
      <c r="B459" s="147" t="s">
        <v>17</v>
      </c>
      <c r="C459" s="145" t="s">
        <v>13</v>
      </c>
      <c r="D459" s="145" t="s">
        <v>125</v>
      </c>
      <c r="E459" s="145" t="s">
        <v>576</v>
      </c>
    </row>
    <row r="460" spans="2:5" x14ac:dyDescent="0.2">
      <c r="B460" s="147" t="s">
        <v>17</v>
      </c>
      <c r="C460" s="145" t="s">
        <v>13</v>
      </c>
      <c r="D460" s="145" t="s">
        <v>125</v>
      </c>
      <c r="E460" s="145" t="s">
        <v>577</v>
      </c>
    </row>
    <row r="461" spans="2:5" x14ac:dyDescent="0.2">
      <c r="B461" s="147" t="s">
        <v>17</v>
      </c>
      <c r="C461" s="145" t="s">
        <v>13</v>
      </c>
      <c r="D461" s="145" t="s">
        <v>125</v>
      </c>
      <c r="E461" s="145" t="s">
        <v>578</v>
      </c>
    </row>
    <row r="462" spans="2:5" x14ac:dyDescent="0.2">
      <c r="B462" s="147" t="s">
        <v>17</v>
      </c>
      <c r="C462" s="145" t="s">
        <v>13</v>
      </c>
      <c r="D462" s="145" t="s">
        <v>125</v>
      </c>
      <c r="E462" s="145" t="s">
        <v>579</v>
      </c>
    </row>
    <row r="463" spans="2:5" x14ac:dyDescent="0.2">
      <c r="B463" s="147" t="s">
        <v>17</v>
      </c>
      <c r="C463" s="145" t="s">
        <v>13</v>
      </c>
      <c r="D463" s="145" t="s">
        <v>126</v>
      </c>
      <c r="E463" s="145" t="s">
        <v>580</v>
      </c>
    </row>
    <row r="464" spans="2:5" x14ac:dyDescent="0.2">
      <c r="B464" s="147" t="s">
        <v>17</v>
      </c>
      <c r="C464" s="145" t="s">
        <v>13</v>
      </c>
      <c r="D464" s="145" t="s">
        <v>126</v>
      </c>
      <c r="E464" s="145" t="s">
        <v>581</v>
      </c>
    </row>
    <row r="465" spans="2:5" x14ac:dyDescent="0.2">
      <c r="B465" s="147" t="s">
        <v>17</v>
      </c>
      <c r="C465" s="145" t="s">
        <v>13</v>
      </c>
      <c r="D465" s="145" t="s">
        <v>126</v>
      </c>
      <c r="E465" s="145" t="s">
        <v>582</v>
      </c>
    </row>
    <row r="466" spans="2:5" x14ac:dyDescent="0.2">
      <c r="B466" s="147" t="s">
        <v>17</v>
      </c>
      <c r="C466" s="145" t="s">
        <v>13</v>
      </c>
      <c r="D466" s="145" t="s">
        <v>126</v>
      </c>
      <c r="E466" s="145" t="s">
        <v>583</v>
      </c>
    </row>
    <row r="467" spans="2:5" x14ac:dyDescent="0.2">
      <c r="B467" s="147" t="s">
        <v>17</v>
      </c>
      <c r="C467" s="145" t="s">
        <v>13</v>
      </c>
      <c r="D467" s="145" t="s">
        <v>126</v>
      </c>
      <c r="E467" s="145" t="s">
        <v>584</v>
      </c>
    </row>
    <row r="468" spans="2:5" x14ac:dyDescent="0.2">
      <c r="B468" s="147" t="s">
        <v>17</v>
      </c>
      <c r="C468" s="145" t="s">
        <v>13</v>
      </c>
      <c r="D468" s="145" t="s">
        <v>126</v>
      </c>
      <c r="E468" s="145" t="s">
        <v>585</v>
      </c>
    </row>
    <row r="469" spans="2:5" x14ac:dyDescent="0.2">
      <c r="B469" s="147" t="s">
        <v>17</v>
      </c>
      <c r="C469" s="145" t="s">
        <v>13</v>
      </c>
      <c r="D469" s="145" t="s">
        <v>126</v>
      </c>
      <c r="E469" s="145" t="s">
        <v>586</v>
      </c>
    </row>
    <row r="470" spans="2:5" x14ac:dyDescent="0.2">
      <c r="B470" s="147" t="s">
        <v>17</v>
      </c>
      <c r="C470" s="145" t="s">
        <v>13</v>
      </c>
      <c r="D470" s="145" t="s">
        <v>127</v>
      </c>
      <c r="E470" s="145" t="s">
        <v>587</v>
      </c>
    </row>
    <row r="471" spans="2:5" x14ac:dyDescent="0.2">
      <c r="B471" s="147" t="s">
        <v>17</v>
      </c>
      <c r="C471" s="145" t="s">
        <v>13</v>
      </c>
      <c r="D471" s="145" t="s">
        <v>127</v>
      </c>
      <c r="E471" s="145" t="s">
        <v>588</v>
      </c>
    </row>
    <row r="472" spans="2:5" x14ac:dyDescent="0.2">
      <c r="B472" s="147" t="s">
        <v>17</v>
      </c>
      <c r="C472" s="145" t="s">
        <v>13</v>
      </c>
      <c r="D472" s="145" t="s">
        <v>127</v>
      </c>
      <c r="E472" s="145" t="s">
        <v>292</v>
      </c>
    </row>
    <row r="473" spans="2:5" x14ac:dyDescent="0.2">
      <c r="B473" s="147" t="s">
        <v>17</v>
      </c>
      <c r="C473" s="145" t="s">
        <v>13</v>
      </c>
      <c r="D473" s="145" t="s">
        <v>127</v>
      </c>
      <c r="E473" s="145" t="s">
        <v>589</v>
      </c>
    </row>
    <row r="474" spans="2:5" x14ac:dyDescent="0.2">
      <c r="B474" s="147" t="s">
        <v>17</v>
      </c>
      <c r="C474" s="145" t="s">
        <v>13</v>
      </c>
      <c r="D474" s="145" t="s">
        <v>127</v>
      </c>
      <c r="E474" s="145" t="s">
        <v>590</v>
      </c>
    </row>
    <row r="475" spans="2:5" x14ac:dyDescent="0.2">
      <c r="B475" s="147" t="s">
        <v>17</v>
      </c>
      <c r="C475" s="145" t="s">
        <v>13</v>
      </c>
      <c r="D475" s="145" t="s">
        <v>128</v>
      </c>
      <c r="E475" s="145" t="s">
        <v>591</v>
      </c>
    </row>
    <row r="476" spans="2:5" x14ac:dyDescent="0.2">
      <c r="B476" s="147" t="s">
        <v>17</v>
      </c>
      <c r="C476" s="145" t="s">
        <v>13</v>
      </c>
      <c r="D476" s="145" t="s">
        <v>128</v>
      </c>
      <c r="E476" s="145" t="s">
        <v>592</v>
      </c>
    </row>
    <row r="477" spans="2:5" x14ac:dyDescent="0.2">
      <c r="B477" s="147" t="s">
        <v>17</v>
      </c>
      <c r="C477" s="145" t="s">
        <v>13</v>
      </c>
      <c r="D477" s="145" t="s">
        <v>128</v>
      </c>
      <c r="E477" s="145" t="s">
        <v>593</v>
      </c>
    </row>
    <row r="478" spans="2:5" x14ac:dyDescent="0.2">
      <c r="B478" s="147" t="s">
        <v>17</v>
      </c>
      <c r="C478" s="145" t="s">
        <v>13</v>
      </c>
      <c r="D478" s="145" t="s">
        <v>128</v>
      </c>
      <c r="E478" s="145" t="s">
        <v>594</v>
      </c>
    </row>
    <row r="479" spans="2:5" x14ac:dyDescent="0.2">
      <c r="B479" s="147" t="s">
        <v>17</v>
      </c>
      <c r="C479" s="145" t="s">
        <v>13</v>
      </c>
      <c r="D479" s="145" t="s">
        <v>128</v>
      </c>
      <c r="E479" s="145" t="s">
        <v>103</v>
      </c>
    </row>
    <row r="480" spans="2:5" x14ac:dyDescent="0.2">
      <c r="B480" s="147" t="s">
        <v>17</v>
      </c>
      <c r="C480" s="145" t="s">
        <v>13</v>
      </c>
      <c r="D480" s="145" t="s">
        <v>128</v>
      </c>
      <c r="E480" s="145" t="s">
        <v>595</v>
      </c>
    </row>
    <row r="481" spans="2:6" x14ac:dyDescent="0.2">
      <c r="B481" s="147" t="s">
        <v>17</v>
      </c>
      <c r="C481" s="145" t="s">
        <v>13</v>
      </c>
      <c r="D481" s="145" t="s">
        <v>128</v>
      </c>
      <c r="E481" s="145" t="s">
        <v>596</v>
      </c>
      <c r="F481" s="46"/>
    </row>
    <row r="482" spans="2:6" x14ac:dyDescent="0.2">
      <c r="B482" s="147" t="s">
        <v>17</v>
      </c>
      <c r="C482" s="145" t="s">
        <v>13</v>
      </c>
      <c r="D482" s="145" t="s">
        <v>129</v>
      </c>
      <c r="E482" s="145" t="s">
        <v>597</v>
      </c>
      <c r="F482" s="46"/>
    </row>
    <row r="483" spans="2:6" x14ac:dyDescent="0.2">
      <c r="B483" s="147" t="s">
        <v>17</v>
      </c>
      <c r="C483" s="145" t="s">
        <v>13</v>
      </c>
      <c r="D483" s="145" t="s">
        <v>129</v>
      </c>
      <c r="E483" s="145" t="s">
        <v>598</v>
      </c>
      <c r="F483" s="46"/>
    </row>
    <row r="484" spans="2:6" x14ac:dyDescent="0.2">
      <c r="B484" s="147" t="s">
        <v>17</v>
      </c>
      <c r="C484" s="145" t="s">
        <v>13</v>
      </c>
      <c r="D484" s="145" t="s">
        <v>129</v>
      </c>
      <c r="E484" s="145" t="s">
        <v>599</v>
      </c>
      <c r="F484" s="46"/>
    </row>
    <row r="485" spans="2:6" x14ac:dyDescent="0.2">
      <c r="B485" s="147" t="s">
        <v>17</v>
      </c>
      <c r="C485" s="145" t="s">
        <v>13</v>
      </c>
      <c r="D485" s="145" t="s">
        <v>129</v>
      </c>
      <c r="E485" s="145" t="s">
        <v>600</v>
      </c>
      <c r="F485" s="46"/>
    </row>
    <row r="486" spans="2:6" x14ac:dyDescent="0.2">
      <c r="B486" s="147" t="s">
        <v>17</v>
      </c>
      <c r="C486" s="145" t="s">
        <v>13</v>
      </c>
      <c r="D486" s="145" t="s">
        <v>129</v>
      </c>
      <c r="E486" s="145" t="s">
        <v>601</v>
      </c>
      <c r="F486" s="46"/>
    </row>
    <row r="487" spans="2:6" x14ac:dyDescent="0.2">
      <c r="B487" s="147" t="s">
        <v>17</v>
      </c>
      <c r="C487" s="145" t="s">
        <v>13</v>
      </c>
      <c r="D487" s="145" t="s">
        <v>130</v>
      </c>
      <c r="E487" s="145" t="s">
        <v>602</v>
      </c>
      <c r="F487" s="46"/>
    </row>
    <row r="488" spans="2:6" x14ac:dyDescent="0.2">
      <c r="B488" s="147" t="s">
        <v>17</v>
      </c>
      <c r="C488" s="145" t="s">
        <v>13</v>
      </c>
      <c r="D488" s="145" t="s">
        <v>130</v>
      </c>
      <c r="E488" s="145" t="s">
        <v>603</v>
      </c>
      <c r="F488" s="46"/>
    </row>
    <row r="489" spans="2:6" x14ac:dyDescent="0.2">
      <c r="B489" s="147" t="s">
        <v>17</v>
      </c>
      <c r="C489" s="145" t="s">
        <v>13</v>
      </c>
      <c r="D489" s="145" t="s">
        <v>130</v>
      </c>
      <c r="E489" s="145" t="s">
        <v>604</v>
      </c>
      <c r="F489" s="46"/>
    </row>
    <row r="490" spans="2:6" x14ac:dyDescent="0.2">
      <c r="B490" s="147" t="s">
        <v>17</v>
      </c>
      <c r="C490" s="145" t="s">
        <v>13</v>
      </c>
      <c r="D490" s="145" t="s">
        <v>130</v>
      </c>
      <c r="E490" s="145" t="s">
        <v>605</v>
      </c>
      <c r="F490" s="46"/>
    </row>
    <row r="491" spans="2:6" x14ac:dyDescent="0.2">
      <c r="B491" s="147" t="s">
        <v>17</v>
      </c>
      <c r="C491" s="145" t="s">
        <v>13</v>
      </c>
      <c r="D491" s="145" t="s">
        <v>130</v>
      </c>
      <c r="E491" s="145" t="s">
        <v>606</v>
      </c>
    </row>
    <row r="492" spans="2:6" x14ac:dyDescent="0.2">
      <c r="B492" s="147" t="s">
        <v>17</v>
      </c>
      <c r="C492" s="145" t="s">
        <v>13</v>
      </c>
      <c r="D492" s="145" t="s">
        <v>130</v>
      </c>
      <c r="E492" s="145" t="s">
        <v>607</v>
      </c>
    </row>
    <row r="493" spans="2:6" x14ac:dyDescent="0.2">
      <c r="B493" s="147" t="s">
        <v>17</v>
      </c>
      <c r="C493" s="145" t="s">
        <v>13</v>
      </c>
      <c r="D493" s="145" t="s">
        <v>130</v>
      </c>
      <c r="E493" s="145" t="s">
        <v>608</v>
      </c>
    </row>
    <row r="494" spans="2:6" x14ac:dyDescent="0.2">
      <c r="B494" s="147" t="s">
        <v>17</v>
      </c>
      <c r="C494" s="145" t="s">
        <v>13</v>
      </c>
      <c r="D494" s="145" t="s">
        <v>130</v>
      </c>
      <c r="E494" s="145" t="s">
        <v>609</v>
      </c>
    </row>
    <row r="495" spans="2:6" x14ac:dyDescent="0.2">
      <c r="B495" s="147" t="s">
        <v>17</v>
      </c>
      <c r="C495" s="145" t="s">
        <v>13</v>
      </c>
      <c r="D495" s="145" t="s">
        <v>131</v>
      </c>
      <c r="E495" s="145" t="s">
        <v>610</v>
      </c>
    </row>
    <row r="496" spans="2:6" x14ac:dyDescent="0.2">
      <c r="B496" s="147" t="s">
        <v>17</v>
      </c>
      <c r="C496" s="145" t="s">
        <v>13</v>
      </c>
      <c r="D496" s="145" t="s">
        <v>131</v>
      </c>
      <c r="E496" s="145" t="s">
        <v>611</v>
      </c>
    </row>
    <row r="497" spans="2:5" x14ac:dyDescent="0.2">
      <c r="B497" s="147" t="s">
        <v>17</v>
      </c>
      <c r="C497" s="145" t="s">
        <v>13</v>
      </c>
      <c r="D497" s="145" t="s">
        <v>131</v>
      </c>
      <c r="E497" s="145" t="s">
        <v>612</v>
      </c>
    </row>
    <row r="498" spans="2:5" x14ac:dyDescent="0.2">
      <c r="B498" s="147" t="s">
        <v>17</v>
      </c>
      <c r="C498" s="145" t="s">
        <v>13</v>
      </c>
      <c r="D498" s="145" t="s">
        <v>131</v>
      </c>
      <c r="E498" s="145" t="s">
        <v>613</v>
      </c>
    </row>
    <row r="499" spans="2:5" x14ac:dyDescent="0.2">
      <c r="B499" s="147" t="s">
        <v>17</v>
      </c>
      <c r="C499" s="145" t="s">
        <v>13</v>
      </c>
      <c r="D499" s="145" t="s">
        <v>131</v>
      </c>
      <c r="E499" s="145" t="s">
        <v>120</v>
      </c>
    </row>
    <row r="500" spans="2:5" x14ac:dyDescent="0.2">
      <c r="B500" s="147" t="s">
        <v>17</v>
      </c>
      <c r="C500" s="145" t="s">
        <v>13</v>
      </c>
      <c r="D500" s="145" t="s">
        <v>131</v>
      </c>
      <c r="E500" s="145" t="s">
        <v>614</v>
      </c>
    </row>
    <row r="501" spans="2:5" x14ac:dyDescent="0.2">
      <c r="B501" s="147" t="s">
        <v>17</v>
      </c>
      <c r="C501" s="145" t="s">
        <v>13</v>
      </c>
      <c r="D501" s="145" t="s">
        <v>132</v>
      </c>
      <c r="E501" s="145" t="s">
        <v>615</v>
      </c>
    </row>
    <row r="502" spans="2:5" x14ac:dyDescent="0.2">
      <c r="B502" s="147" t="s">
        <v>17</v>
      </c>
      <c r="C502" s="145" t="s">
        <v>13</v>
      </c>
      <c r="D502" s="145" t="s">
        <v>132</v>
      </c>
      <c r="E502" s="145" t="s">
        <v>616</v>
      </c>
    </row>
    <row r="503" spans="2:5" x14ac:dyDescent="0.2">
      <c r="B503" s="147" t="s">
        <v>17</v>
      </c>
      <c r="C503" s="145" t="s">
        <v>13</v>
      </c>
      <c r="D503" s="145" t="s">
        <v>132</v>
      </c>
      <c r="E503" s="145" t="s">
        <v>607</v>
      </c>
    </row>
    <row r="504" spans="2:5" x14ac:dyDescent="0.2">
      <c r="B504" s="147" t="s">
        <v>17</v>
      </c>
      <c r="C504" s="145" t="s">
        <v>13</v>
      </c>
      <c r="D504" s="145" t="s">
        <v>132</v>
      </c>
      <c r="E504" s="145" t="s">
        <v>617</v>
      </c>
    </row>
    <row r="505" spans="2:5" x14ac:dyDescent="0.2">
      <c r="B505" s="147" t="s">
        <v>17</v>
      </c>
      <c r="C505" s="145" t="s">
        <v>13</v>
      </c>
      <c r="D505" s="145" t="s">
        <v>132</v>
      </c>
      <c r="E505" s="145" t="s">
        <v>618</v>
      </c>
    </row>
    <row r="506" spans="2:5" x14ac:dyDescent="0.2">
      <c r="B506" s="147" t="s">
        <v>20</v>
      </c>
      <c r="C506" s="145" t="s">
        <v>14</v>
      </c>
      <c r="D506" s="145" t="s">
        <v>133</v>
      </c>
      <c r="E506" s="145" t="s">
        <v>619</v>
      </c>
    </row>
    <row r="507" spans="2:5" x14ac:dyDescent="0.2">
      <c r="B507" s="147" t="s">
        <v>20</v>
      </c>
      <c r="C507" s="145" t="s">
        <v>14</v>
      </c>
      <c r="D507" s="145" t="s">
        <v>133</v>
      </c>
      <c r="E507" s="145" t="s">
        <v>620</v>
      </c>
    </row>
    <row r="508" spans="2:5" x14ac:dyDescent="0.2">
      <c r="B508" s="147" t="s">
        <v>20</v>
      </c>
      <c r="C508" s="145" t="s">
        <v>14</v>
      </c>
      <c r="D508" s="145" t="s">
        <v>133</v>
      </c>
      <c r="E508" s="145" t="s">
        <v>621</v>
      </c>
    </row>
    <row r="509" spans="2:5" x14ac:dyDescent="0.2">
      <c r="B509" s="147" t="s">
        <v>20</v>
      </c>
      <c r="C509" s="145" t="s">
        <v>14</v>
      </c>
      <c r="D509" s="145" t="s">
        <v>133</v>
      </c>
      <c r="E509" s="145" t="s">
        <v>622</v>
      </c>
    </row>
    <row r="510" spans="2:5" x14ac:dyDescent="0.2">
      <c r="B510" s="147" t="s">
        <v>20</v>
      </c>
      <c r="C510" s="145" t="s">
        <v>14</v>
      </c>
      <c r="D510" s="145" t="s">
        <v>133</v>
      </c>
      <c r="E510" s="145" t="s">
        <v>623</v>
      </c>
    </row>
    <row r="511" spans="2:5" x14ac:dyDescent="0.2">
      <c r="B511" s="147" t="s">
        <v>20</v>
      </c>
      <c r="C511" s="145" t="s">
        <v>14</v>
      </c>
      <c r="D511" s="145" t="s">
        <v>133</v>
      </c>
      <c r="E511" s="145" t="s">
        <v>624</v>
      </c>
    </row>
    <row r="512" spans="2:5" x14ac:dyDescent="0.2">
      <c r="B512" s="147" t="s">
        <v>20</v>
      </c>
      <c r="C512" s="145" t="s">
        <v>14</v>
      </c>
      <c r="D512" s="145" t="s">
        <v>133</v>
      </c>
      <c r="E512" s="145" t="s">
        <v>625</v>
      </c>
    </row>
    <row r="513" spans="2:5" x14ac:dyDescent="0.2">
      <c r="B513" s="147" t="s">
        <v>20</v>
      </c>
      <c r="C513" s="145" t="s">
        <v>14</v>
      </c>
      <c r="D513" s="145" t="s">
        <v>133</v>
      </c>
      <c r="E513" s="145" t="s">
        <v>626</v>
      </c>
    </row>
    <row r="514" spans="2:5" x14ac:dyDescent="0.2">
      <c r="B514" s="147" t="s">
        <v>20</v>
      </c>
      <c r="C514" s="145" t="s">
        <v>14</v>
      </c>
      <c r="D514" s="145" t="s">
        <v>133</v>
      </c>
      <c r="E514" s="145" t="s">
        <v>627</v>
      </c>
    </row>
    <row r="515" spans="2:5" x14ac:dyDescent="0.2">
      <c r="B515" s="147" t="s">
        <v>20</v>
      </c>
      <c r="C515" s="145" t="s">
        <v>14</v>
      </c>
      <c r="D515" s="145" t="s">
        <v>134</v>
      </c>
      <c r="E515" s="145" t="s">
        <v>628</v>
      </c>
    </row>
    <row r="516" spans="2:5" x14ac:dyDescent="0.2">
      <c r="B516" s="147" t="s">
        <v>20</v>
      </c>
      <c r="C516" s="145" t="s">
        <v>14</v>
      </c>
      <c r="D516" s="145" t="s">
        <v>134</v>
      </c>
      <c r="E516" s="145" t="s">
        <v>629</v>
      </c>
    </row>
    <row r="517" spans="2:5" x14ac:dyDescent="0.2">
      <c r="B517" s="147" t="s">
        <v>20</v>
      </c>
      <c r="C517" s="145" t="s">
        <v>14</v>
      </c>
      <c r="D517" s="145" t="s">
        <v>134</v>
      </c>
      <c r="E517" s="145" t="s">
        <v>630</v>
      </c>
    </row>
    <row r="518" spans="2:5" x14ac:dyDescent="0.2">
      <c r="B518" s="147" t="s">
        <v>20</v>
      </c>
      <c r="C518" s="145" t="s">
        <v>14</v>
      </c>
      <c r="D518" s="145" t="s">
        <v>134</v>
      </c>
      <c r="E518" s="145" t="s">
        <v>631</v>
      </c>
    </row>
    <row r="519" spans="2:5" x14ac:dyDescent="0.2">
      <c r="B519" s="147" t="s">
        <v>20</v>
      </c>
      <c r="C519" s="145" t="s">
        <v>14</v>
      </c>
      <c r="D519" s="145" t="s">
        <v>134</v>
      </c>
      <c r="E519" s="145" t="s">
        <v>632</v>
      </c>
    </row>
    <row r="520" spans="2:5" x14ac:dyDescent="0.2">
      <c r="B520" s="147" t="s">
        <v>20</v>
      </c>
      <c r="C520" s="145" t="s">
        <v>14</v>
      </c>
      <c r="D520" s="145" t="s">
        <v>134</v>
      </c>
      <c r="E520" s="145" t="s">
        <v>633</v>
      </c>
    </row>
    <row r="521" spans="2:5" x14ac:dyDescent="0.2">
      <c r="B521" s="147" t="s">
        <v>20</v>
      </c>
      <c r="C521" s="145" t="s">
        <v>14</v>
      </c>
      <c r="D521" s="145" t="s">
        <v>134</v>
      </c>
      <c r="E521" s="145" t="s">
        <v>634</v>
      </c>
    </row>
    <row r="522" spans="2:5" x14ac:dyDescent="0.2">
      <c r="B522" s="147" t="s">
        <v>20</v>
      </c>
      <c r="C522" s="145" t="s">
        <v>14</v>
      </c>
      <c r="D522" s="145" t="s">
        <v>134</v>
      </c>
      <c r="E522" s="145" t="s">
        <v>635</v>
      </c>
    </row>
    <row r="523" spans="2:5" x14ac:dyDescent="0.2">
      <c r="B523" s="147" t="s">
        <v>20</v>
      </c>
      <c r="C523" s="145" t="s">
        <v>14</v>
      </c>
      <c r="D523" s="145" t="s">
        <v>135</v>
      </c>
      <c r="E523" s="145" t="s">
        <v>636</v>
      </c>
    </row>
    <row r="524" spans="2:5" x14ac:dyDescent="0.2">
      <c r="B524" s="147" t="s">
        <v>20</v>
      </c>
      <c r="C524" s="145" t="s">
        <v>14</v>
      </c>
      <c r="D524" s="145" t="s">
        <v>135</v>
      </c>
      <c r="E524" s="145" t="s">
        <v>637</v>
      </c>
    </row>
    <row r="525" spans="2:5" x14ac:dyDescent="0.2">
      <c r="B525" s="147" t="s">
        <v>20</v>
      </c>
      <c r="C525" s="145" t="s">
        <v>14</v>
      </c>
      <c r="D525" s="145" t="s">
        <v>135</v>
      </c>
      <c r="E525" s="145" t="s">
        <v>638</v>
      </c>
    </row>
    <row r="526" spans="2:5" x14ac:dyDescent="0.2">
      <c r="B526" s="147" t="s">
        <v>20</v>
      </c>
      <c r="C526" s="145" t="s">
        <v>14</v>
      </c>
      <c r="D526" s="145" t="s">
        <v>135</v>
      </c>
      <c r="E526" s="145" t="s">
        <v>639</v>
      </c>
    </row>
    <row r="527" spans="2:5" x14ac:dyDescent="0.2">
      <c r="B527" s="147" t="s">
        <v>20</v>
      </c>
      <c r="C527" s="145" t="s">
        <v>14</v>
      </c>
      <c r="D527" s="145" t="s">
        <v>136</v>
      </c>
      <c r="E527" s="145" t="s">
        <v>640</v>
      </c>
    </row>
    <row r="528" spans="2:5" x14ac:dyDescent="0.2">
      <c r="B528" s="147" t="s">
        <v>20</v>
      </c>
      <c r="C528" s="145" t="s">
        <v>14</v>
      </c>
      <c r="D528" s="145" t="s">
        <v>136</v>
      </c>
      <c r="E528" s="145" t="s">
        <v>641</v>
      </c>
    </row>
    <row r="529" spans="2:5" x14ac:dyDescent="0.2">
      <c r="B529" s="147" t="s">
        <v>20</v>
      </c>
      <c r="C529" s="145" t="s">
        <v>14</v>
      </c>
      <c r="D529" s="145" t="s">
        <v>136</v>
      </c>
      <c r="E529" s="145" t="s">
        <v>642</v>
      </c>
    </row>
    <row r="530" spans="2:5" x14ac:dyDescent="0.2">
      <c r="B530" s="147" t="s">
        <v>20</v>
      </c>
      <c r="C530" s="145" t="s">
        <v>14</v>
      </c>
      <c r="D530" s="145" t="s">
        <v>136</v>
      </c>
      <c r="E530" s="145" t="s">
        <v>643</v>
      </c>
    </row>
    <row r="531" spans="2:5" x14ac:dyDescent="0.2">
      <c r="B531" s="147" t="s">
        <v>20</v>
      </c>
      <c r="C531" s="145" t="s">
        <v>14</v>
      </c>
      <c r="D531" s="145" t="s">
        <v>136</v>
      </c>
      <c r="E531" s="145" t="s">
        <v>645</v>
      </c>
    </row>
    <row r="532" spans="2:5" x14ac:dyDescent="0.2">
      <c r="B532" s="147" t="s">
        <v>20</v>
      </c>
      <c r="C532" s="145" t="s">
        <v>14</v>
      </c>
      <c r="D532" s="145" t="s">
        <v>136</v>
      </c>
      <c r="E532" s="145" t="s">
        <v>646</v>
      </c>
    </row>
    <row r="533" spans="2:5" x14ac:dyDescent="0.2">
      <c r="B533" s="147" t="s">
        <v>20</v>
      </c>
      <c r="C533" s="145" t="s">
        <v>14</v>
      </c>
      <c r="D533" s="145" t="s">
        <v>136</v>
      </c>
      <c r="E533" s="145" t="s">
        <v>647</v>
      </c>
    </row>
    <row r="534" spans="2:5" x14ac:dyDescent="0.2">
      <c r="B534" s="147" t="s">
        <v>20</v>
      </c>
      <c r="C534" s="145" t="s">
        <v>14</v>
      </c>
      <c r="D534" s="145" t="s">
        <v>136</v>
      </c>
      <c r="E534" s="145" t="s">
        <v>648</v>
      </c>
    </row>
    <row r="535" spans="2:5" x14ac:dyDescent="0.2">
      <c r="B535" s="147" t="s">
        <v>20</v>
      </c>
      <c r="C535" s="145" t="s">
        <v>14</v>
      </c>
      <c r="D535" s="145" t="s">
        <v>136</v>
      </c>
      <c r="E535" s="145" t="s">
        <v>649</v>
      </c>
    </row>
    <row r="536" spans="2:5" x14ac:dyDescent="0.2">
      <c r="B536" s="147" t="s">
        <v>20</v>
      </c>
      <c r="C536" s="145" t="s">
        <v>14</v>
      </c>
      <c r="D536" s="145" t="s">
        <v>137</v>
      </c>
      <c r="E536" s="145" t="s">
        <v>650</v>
      </c>
    </row>
    <row r="537" spans="2:5" x14ac:dyDescent="0.2">
      <c r="B537" s="147" t="s">
        <v>20</v>
      </c>
      <c r="C537" s="145" t="s">
        <v>14</v>
      </c>
      <c r="D537" s="145" t="s">
        <v>137</v>
      </c>
      <c r="E537" s="145" t="s">
        <v>651</v>
      </c>
    </row>
    <row r="538" spans="2:5" x14ac:dyDescent="0.2">
      <c r="B538" s="147" t="s">
        <v>20</v>
      </c>
      <c r="C538" s="145" t="s">
        <v>14</v>
      </c>
      <c r="D538" s="145" t="s">
        <v>137</v>
      </c>
      <c r="E538" s="145" t="s">
        <v>504</v>
      </c>
    </row>
    <row r="539" spans="2:5" x14ac:dyDescent="0.2">
      <c r="B539" s="147" t="s">
        <v>20</v>
      </c>
      <c r="C539" s="145" t="s">
        <v>14</v>
      </c>
      <c r="D539" s="145" t="s">
        <v>137</v>
      </c>
      <c r="E539" s="145" t="s">
        <v>652</v>
      </c>
    </row>
    <row r="540" spans="2:5" x14ac:dyDescent="0.2">
      <c r="B540" s="147" t="s">
        <v>20</v>
      </c>
      <c r="C540" s="145" t="s">
        <v>14</v>
      </c>
      <c r="D540" s="145" t="s">
        <v>137</v>
      </c>
      <c r="E540" s="145" t="s">
        <v>653</v>
      </c>
    </row>
    <row r="541" spans="2:5" x14ac:dyDescent="0.2">
      <c r="B541" s="147" t="s">
        <v>20</v>
      </c>
      <c r="C541" s="145" t="s">
        <v>14</v>
      </c>
      <c r="D541" s="145" t="s">
        <v>137</v>
      </c>
      <c r="E541" s="145" t="s">
        <v>654</v>
      </c>
    </row>
    <row r="542" spans="2:5" x14ac:dyDescent="0.2">
      <c r="B542" s="147" t="s">
        <v>20</v>
      </c>
      <c r="C542" s="145" t="s">
        <v>14</v>
      </c>
      <c r="D542" s="145" t="s">
        <v>137</v>
      </c>
      <c r="E542" s="145" t="s">
        <v>655</v>
      </c>
    </row>
    <row r="543" spans="2:5" x14ac:dyDescent="0.2">
      <c r="B543" s="147" t="s">
        <v>20</v>
      </c>
      <c r="C543" s="145" t="s">
        <v>14</v>
      </c>
      <c r="D543" s="145" t="s">
        <v>137</v>
      </c>
      <c r="E543" s="145" t="s">
        <v>656</v>
      </c>
    </row>
    <row r="544" spans="2:5" x14ac:dyDescent="0.2">
      <c r="B544" s="147" t="s">
        <v>20</v>
      </c>
      <c r="C544" s="145" t="s">
        <v>14</v>
      </c>
      <c r="D544" s="145" t="s">
        <v>137</v>
      </c>
      <c r="E544" s="145" t="s">
        <v>657</v>
      </c>
    </row>
    <row r="545" spans="2:5" x14ac:dyDescent="0.2">
      <c r="B545" s="147" t="s">
        <v>20</v>
      </c>
      <c r="C545" s="145" t="s">
        <v>14</v>
      </c>
      <c r="D545" s="145" t="s">
        <v>138</v>
      </c>
      <c r="E545" s="145" t="s">
        <v>658</v>
      </c>
    </row>
    <row r="546" spans="2:5" x14ac:dyDescent="0.2">
      <c r="B546" s="147" t="s">
        <v>20</v>
      </c>
      <c r="C546" s="145" t="s">
        <v>14</v>
      </c>
      <c r="D546" s="145" t="s">
        <v>138</v>
      </c>
      <c r="E546" s="145" t="s">
        <v>659</v>
      </c>
    </row>
    <row r="547" spans="2:5" x14ac:dyDescent="0.2">
      <c r="B547" s="147" t="s">
        <v>20</v>
      </c>
      <c r="C547" s="145" t="s">
        <v>14</v>
      </c>
      <c r="D547" s="145" t="s">
        <v>138</v>
      </c>
      <c r="E547" s="145" t="s">
        <v>660</v>
      </c>
    </row>
    <row r="548" spans="2:5" x14ac:dyDescent="0.2">
      <c r="B548" s="147" t="s">
        <v>20</v>
      </c>
      <c r="C548" s="145" t="s">
        <v>14</v>
      </c>
      <c r="D548" s="145" t="s">
        <v>138</v>
      </c>
      <c r="E548" s="145" t="s">
        <v>661</v>
      </c>
    </row>
    <row r="549" spans="2:5" x14ac:dyDescent="0.2">
      <c r="B549" s="147" t="s">
        <v>20</v>
      </c>
      <c r="C549" s="145" t="s">
        <v>14</v>
      </c>
      <c r="D549" s="145" t="s">
        <v>138</v>
      </c>
      <c r="E549" s="145" t="s">
        <v>662</v>
      </c>
    </row>
    <row r="550" spans="2:5" x14ac:dyDescent="0.2">
      <c r="B550" s="147" t="s">
        <v>20</v>
      </c>
      <c r="C550" s="145" t="s">
        <v>14</v>
      </c>
      <c r="D550" s="145" t="s">
        <v>138</v>
      </c>
      <c r="E550" s="145" t="s">
        <v>663</v>
      </c>
    </row>
    <row r="551" spans="2:5" x14ac:dyDescent="0.2">
      <c r="B551" s="147" t="s">
        <v>20</v>
      </c>
      <c r="C551" s="145" t="s">
        <v>14</v>
      </c>
      <c r="D551" s="145" t="s">
        <v>138</v>
      </c>
      <c r="E551" s="145" t="s">
        <v>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204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8" sqref="E8"/>
    </sheetView>
  </sheetViews>
  <sheetFormatPr baseColWidth="10" defaultColWidth="8.83203125" defaultRowHeight="15" x14ac:dyDescent="0.2"/>
  <cols>
    <col min="2" max="2" width="20.33203125" customWidth="1"/>
    <col min="3" max="3" width="20.5" customWidth="1"/>
    <col min="4" max="12" width="12.6640625" customWidth="1"/>
    <col min="14" max="14" width="20.1640625" customWidth="1"/>
    <col min="15" max="15" width="23.5" customWidth="1"/>
    <col min="16" max="24" width="12.6640625" customWidth="1"/>
    <col min="26" max="26" width="20.83203125" customWidth="1"/>
    <col min="27" max="27" width="19.83203125" customWidth="1"/>
    <col min="28" max="36" width="12.6640625" customWidth="1"/>
  </cols>
  <sheetData>
    <row r="2" spans="2:36" ht="19" x14ac:dyDescent="0.25">
      <c r="B2" s="58"/>
      <c r="C2" s="59" t="s">
        <v>25</v>
      </c>
      <c r="D2" s="60" t="s">
        <v>670</v>
      </c>
      <c r="E2" s="61" t="s">
        <v>670</v>
      </c>
      <c r="F2" s="62" t="s">
        <v>670</v>
      </c>
      <c r="G2" s="60" t="s">
        <v>671</v>
      </c>
      <c r="H2" s="61" t="s">
        <v>671</v>
      </c>
      <c r="I2" s="62" t="s">
        <v>671</v>
      </c>
      <c r="J2" s="61" t="s">
        <v>672</v>
      </c>
      <c r="K2" s="61" t="s">
        <v>672</v>
      </c>
      <c r="L2" s="62" t="s">
        <v>672</v>
      </c>
      <c r="N2" s="58"/>
      <c r="O2" s="59" t="s">
        <v>26</v>
      </c>
      <c r="P2" s="60" t="s">
        <v>670</v>
      </c>
      <c r="Q2" s="61" t="s">
        <v>670</v>
      </c>
      <c r="R2" s="62" t="s">
        <v>670</v>
      </c>
      <c r="S2" s="60" t="s">
        <v>671</v>
      </c>
      <c r="T2" s="61" t="s">
        <v>671</v>
      </c>
      <c r="U2" s="62" t="s">
        <v>671</v>
      </c>
      <c r="V2" s="61" t="s">
        <v>672</v>
      </c>
      <c r="W2" s="61" t="s">
        <v>672</v>
      </c>
      <c r="X2" s="62" t="s">
        <v>672</v>
      </c>
      <c r="Z2" s="58"/>
      <c r="AA2" s="59" t="s">
        <v>27</v>
      </c>
      <c r="AB2" s="60" t="s">
        <v>670</v>
      </c>
      <c r="AC2" s="61" t="s">
        <v>670</v>
      </c>
      <c r="AD2" s="62" t="s">
        <v>670</v>
      </c>
      <c r="AE2" s="60" t="s">
        <v>671</v>
      </c>
      <c r="AF2" s="61" t="s">
        <v>671</v>
      </c>
      <c r="AG2" s="62" t="s">
        <v>671</v>
      </c>
      <c r="AH2" s="61" t="s">
        <v>672</v>
      </c>
      <c r="AI2" s="61" t="s">
        <v>672</v>
      </c>
      <c r="AJ2" s="62" t="s">
        <v>672</v>
      </c>
    </row>
    <row r="3" spans="2:36" x14ac:dyDescent="0.2">
      <c r="B3" s="63" t="s">
        <v>0</v>
      </c>
      <c r="C3" s="58" t="s">
        <v>36</v>
      </c>
      <c r="D3" s="64" t="s">
        <v>0</v>
      </c>
      <c r="E3" s="65" t="s">
        <v>673</v>
      </c>
      <c r="F3" s="66" t="s">
        <v>36</v>
      </c>
      <c r="G3" s="64" t="s">
        <v>0</v>
      </c>
      <c r="H3" s="65" t="s">
        <v>673</v>
      </c>
      <c r="I3" s="66" t="s">
        <v>36</v>
      </c>
      <c r="J3" s="65" t="s">
        <v>0</v>
      </c>
      <c r="K3" s="65" t="s">
        <v>673</v>
      </c>
      <c r="L3" s="67" t="s">
        <v>36</v>
      </c>
      <c r="N3" s="63" t="s">
        <v>0</v>
      </c>
      <c r="O3" s="58" t="s">
        <v>36</v>
      </c>
      <c r="P3" s="64" t="s">
        <v>0</v>
      </c>
      <c r="Q3" s="65" t="s">
        <v>673</v>
      </c>
      <c r="R3" s="66" t="s">
        <v>36</v>
      </c>
      <c r="S3" s="64" t="s">
        <v>0</v>
      </c>
      <c r="T3" s="65" t="s">
        <v>673</v>
      </c>
      <c r="U3" s="66" t="s">
        <v>36</v>
      </c>
      <c r="V3" s="65" t="s">
        <v>0</v>
      </c>
      <c r="W3" s="65" t="s">
        <v>673</v>
      </c>
      <c r="X3" s="67" t="s">
        <v>36</v>
      </c>
      <c r="Z3" s="63" t="s">
        <v>0</v>
      </c>
      <c r="AA3" s="58" t="s">
        <v>36</v>
      </c>
      <c r="AB3" s="64" t="s">
        <v>0</v>
      </c>
      <c r="AC3" s="65" t="s">
        <v>673</v>
      </c>
      <c r="AD3" s="66" t="s">
        <v>36</v>
      </c>
      <c r="AE3" s="64" t="s">
        <v>0</v>
      </c>
      <c r="AF3" s="65" t="s">
        <v>673</v>
      </c>
      <c r="AG3" s="66" t="s">
        <v>36</v>
      </c>
      <c r="AH3" s="65" t="s">
        <v>0</v>
      </c>
      <c r="AI3" s="65" t="s">
        <v>673</v>
      </c>
      <c r="AJ3" s="67" t="s">
        <v>36</v>
      </c>
    </row>
    <row r="4" spans="2:36" x14ac:dyDescent="0.2">
      <c r="B4" s="68" t="s">
        <v>18</v>
      </c>
      <c r="C4" s="69" t="s">
        <v>37</v>
      </c>
      <c r="D4" s="70" t="e">
        <f>#REF!</f>
        <v>#REF!</v>
      </c>
      <c r="E4" s="71">
        <v>6.3920615858713933E-2</v>
      </c>
      <c r="F4" s="72" t="e">
        <f>E4*D4</f>
        <v>#REF!</v>
      </c>
      <c r="G4" s="70" t="e">
        <f>#REF!</f>
        <v>#REF!</v>
      </c>
      <c r="H4" s="71">
        <v>6.2042095718240077E-2</v>
      </c>
      <c r="I4" s="72" t="e">
        <f>H4*G4</f>
        <v>#REF!</v>
      </c>
      <c r="J4" s="70" t="e">
        <f>#REF!</f>
        <v>#REF!</v>
      </c>
      <c r="K4" s="71">
        <v>6.0890673020484024E-2</v>
      </c>
      <c r="L4" s="72" t="e">
        <f>K4*J4</f>
        <v>#REF!</v>
      </c>
      <c r="N4" s="68" t="s">
        <v>18</v>
      </c>
      <c r="O4" s="69" t="s">
        <v>37</v>
      </c>
      <c r="P4" s="70" t="e">
        <f>#REF!</f>
        <v>#REF!</v>
      </c>
      <c r="Q4" s="71">
        <v>6.3075466464011881E-2</v>
      </c>
      <c r="R4" s="72" t="e">
        <f>Q4*P4</f>
        <v>#REF!</v>
      </c>
      <c r="S4" s="70" t="e">
        <f>#REF!</f>
        <v>#REF!</v>
      </c>
      <c r="T4" s="71">
        <v>6.2068598378980058E-2</v>
      </c>
      <c r="U4" s="72" t="e">
        <f>T4*S4</f>
        <v>#REF!</v>
      </c>
      <c r="V4" s="70" t="e">
        <f>#REF!</f>
        <v>#REF!</v>
      </c>
      <c r="W4" s="71">
        <v>6.4400342043291675E-2</v>
      </c>
      <c r="X4" s="72" t="e">
        <f>W4*V4</f>
        <v>#REF!</v>
      </c>
      <c r="Z4" s="68" t="s">
        <v>18</v>
      </c>
      <c r="AA4" s="69" t="s">
        <v>37</v>
      </c>
      <c r="AB4" s="70" t="e">
        <f>#REF!</f>
        <v>#REF!</v>
      </c>
      <c r="AC4" s="71">
        <v>6.5860966074742594E-2</v>
      </c>
      <c r="AD4" s="72" t="e">
        <f>AC4*AB4</f>
        <v>#REF!</v>
      </c>
      <c r="AE4" s="70" t="e">
        <f>#REF!</f>
        <v>#REF!</v>
      </c>
      <c r="AF4" s="71">
        <v>6.5550531980673912E-2</v>
      </c>
      <c r="AG4" s="72" t="e">
        <f>AF4*AE4</f>
        <v>#REF!</v>
      </c>
      <c r="AH4" s="70" t="e">
        <f>#REF!</f>
        <v>#REF!</v>
      </c>
      <c r="AI4" s="71">
        <v>6.5068671143012791E-2</v>
      </c>
      <c r="AJ4" s="72" t="e">
        <f>AI4*AH4</f>
        <v>#REF!</v>
      </c>
    </row>
    <row r="5" spans="2:36" x14ac:dyDescent="0.2">
      <c r="B5" s="68" t="s">
        <v>18</v>
      </c>
      <c r="C5" s="73" t="s">
        <v>38</v>
      </c>
      <c r="D5" s="70" t="e">
        <f>SUM(F4:F12)-D4</f>
        <v>#REF!</v>
      </c>
      <c r="E5" s="71">
        <v>0.1837705533926747</v>
      </c>
      <c r="F5" s="72" t="e">
        <f>E5*D4</f>
        <v>#REF!</v>
      </c>
      <c r="G5" s="70" t="e">
        <f>SUM(I4:I12)-G4</f>
        <v>#REF!</v>
      </c>
      <c r="H5" s="71">
        <v>0.18367342361643149</v>
      </c>
      <c r="I5" s="72" t="e">
        <f>H5*G4</f>
        <v>#REF!</v>
      </c>
      <c r="J5" s="70" t="e">
        <f>SUM(L4:L12)-J4</f>
        <v>#REF!</v>
      </c>
      <c r="K5" s="71">
        <v>0.18192325117220745</v>
      </c>
      <c r="L5" s="72" t="e">
        <f>K5*J4</f>
        <v>#REF!</v>
      </c>
      <c r="N5" s="68" t="s">
        <v>18</v>
      </c>
      <c r="O5" s="73" t="s">
        <v>38</v>
      </c>
      <c r="P5" s="70" t="e">
        <f>SUM(R4:R12)-P4</f>
        <v>#REF!</v>
      </c>
      <c r="Q5" s="71">
        <v>0.16684457582985776</v>
      </c>
      <c r="R5" s="72" t="e">
        <f>Q5*P4</f>
        <v>#REF!</v>
      </c>
      <c r="S5" s="70" t="e">
        <f>SUM(U4:U12)-S4</f>
        <v>#REF!</v>
      </c>
      <c r="T5" s="71">
        <v>0.16490832302014347</v>
      </c>
      <c r="U5" s="72" t="e">
        <f>T5*S4</f>
        <v>#REF!</v>
      </c>
      <c r="V5" s="70" t="e">
        <f>SUM(X4:X12)-V4</f>
        <v>#REF!</v>
      </c>
      <c r="W5" s="71">
        <v>0.16039340031750429</v>
      </c>
      <c r="X5" s="72" t="e">
        <f>W5*V4</f>
        <v>#REF!</v>
      </c>
      <c r="Z5" s="68" t="s">
        <v>18</v>
      </c>
      <c r="AA5" s="73" t="s">
        <v>38</v>
      </c>
      <c r="AB5" s="70" t="e">
        <f>SUM(AD4:AD12)-AB4</f>
        <v>#REF!</v>
      </c>
      <c r="AC5" s="71">
        <v>0.16777445123725204</v>
      </c>
      <c r="AD5" s="72" t="e">
        <f>AC5*AB4</f>
        <v>#REF!</v>
      </c>
      <c r="AE5" s="70" t="e">
        <f>SUM(AG4:AG12)-AE4</f>
        <v>#REF!</v>
      </c>
      <c r="AF5" s="71">
        <v>0.16988486055995569</v>
      </c>
      <c r="AG5" s="72" t="e">
        <f>AF5*AE4</f>
        <v>#REF!</v>
      </c>
      <c r="AH5" s="70" t="e">
        <f>SUM(AJ4:AJ12)-AH4</f>
        <v>#REF!</v>
      </c>
      <c r="AI5" s="71">
        <v>0.16399668790974747</v>
      </c>
      <c r="AJ5" s="72" t="e">
        <f>AI5*AH4</f>
        <v>#REF!</v>
      </c>
    </row>
    <row r="6" spans="2:36" x14ac:dyDescent="0.2">
      <c r="B6" s="68" t="s">
        <v>18</v>
      </c>
      <c r="C6" s="73" t="s">
        <v>39</v>
      </c>
      <c r="D6" s="70"/>
      <c r="E6" s="71">
        <v>0.12640335036105294</v>
      </c>
      <c r="F6" s="72" t="e">
        <f>E6*D4</f>
        <v>#REF!</v>
      </c>
      <c r="G6" s="70"/>
      <c r="H6" s="71">
        <v>0.124752502710388</v>
      </c>
      <c r="I6" s="72" t="e">
        <f>H6*G4</f>
        <v>#REF!</v>
      </c>
      <c r="J6" s="70"/>
      <c r="K6" s="71">
        <v>0.12254598056728883</v>
      </c>
      <c r="L6" s="72" t="e">
        <f>K6*J4</f>
        <v>#REF!</v>
      </c>
      <c r="N6" s="68" t="s">
        <v>18</v>
      </c>
      <c r="O6" s="73" t="s">
        <v>39</v>
      </c>
      <c r="P6" s="70"/>
      <c r="Q6" s="71">
        <v>0.12079589167841696</v>
      </c>
      <c r="R6" s="72" t="e">
        <f>Q6*P4</f>
        <v>#REF!</v>
      </c>
      <c r="S6" s="70"/>
      <c r="T6" s="71">
        <v>0.12295448716572008</v>
      </c>
      <c r="U6" s="72" t="e">
        <f>T6*S4</f>
        <v>#REF!</v>
      </c>
      <c r="V6" s="70"/>
      <c r="W6" s="71">
        <v>0.1212542986588271</v>
      </c>
      <c r="X6" s="72" t="e">
        <f>W6*V4</f>
        <v>#REF!</v>
      </c>
      <c r="Z6" s="68" t="s">
        <v>18</v>
      </c>
      <c r="AA6" s="73" t="s">
        <v>39</v>
      </c>
      <c r="AB6" s="70"/>
      <c r="AC6" s="71">
        <v>0.13893932832125097</v>
      </c>
      <c r="AD6" s="72" t="e">
        <f>AC6*AB4</f>
        <v>#REF!</v>
      </c>
      <c r="AE6" s="70"/>
      <c r="AF6" s="71">
        <v>0.13950729397293343</v>
      </c>
      <c r="AG6" s="72" t="e">
        <f>AF6*AE4</f>
        <v>#REF!</v>
      </c>
      <c r="AH6" s="70"/>
      <c r="AI6" s="71">
        <v>0.13842432574912525</v>
      </c>
      <c r="AJ6" s="72" t="e">
        <f>AI6*AH4</f>
        <v>#REF!</v>
      </c>
    </row>
    <row r="7" spans="2:36" x14ac:dyDescent="0.2">
      <c r="B7" s="68" t="s">
        <v>18</v>
      </c>
      <c r="C7" s="73" t="s">
        <v>40</v>
      </c>
      <c r="D7" s="70"/>
      <c r="E7" s="71">
        <v>0.14641989917887199</v>
      </c>
      <c r="F7" s="72" t="e">
        <f>E7*D4</f>
        <v>#REF!</v>
      </c>
      <c r="G7" s="70"/>
      <c r="H7" s="71">
        <v>0.15109113560471341</v>
      </c>
      <c r="I7" s="72" t="e">
        <f>H7*G4</f>
        <v>#REF!</v>
      </c>
      <c r="J7" s="70"/>
      <c r="K7" s="71">
        <v>0.15951179791039713</v>
      </c>
      <c r="L7" s="72" t="e">
        <f>K7*J4</f>
        <v>#REF!</v>
      </c>
      <c r="N7" s="68" t="s">
        <v>18</v>
      </c>
      <c r="O7" s="73" t="s">
        <v>40</v>
      </c>
      <c r="P7" s="70"/>
      <c r="Q7" s="71">
        <v>0.11483210644445645</v>
      </c>
      <c r="R7" s="72" t="e">
        <f>Q7*P4</f>
        <v>#REF!</v>
      </c>
      <c r="S7" s="70"/>
      <c r="T7" s="71">
        <v>0.11651220855375415</v>
      </c>
      <c r="U7" s="72" t="e">
        <f>T7*S4</f>
        <v>#REF!</v>
      </c>
      <c r="V7" s="70"/>
      <c r="W7" s="71">
        <v>0.12506038004395939</v>
      </c>
      <c r="X7" s="72" t="e">
        <f>W7*V4</f>
        <v>#REF!</v>
      </c>
      <c r="Z7" s="68" t="s">
        <v>18</v>
      </c>
      <c r="AA7" s="73" t="s">
        <v>40</v>
      </c>
      <c r="AB7" s="70"/>
      <c r="AC7" s="71">
        <v>0.14132309388084657</v>
      </c>
      <c r="AD7" s="72" t="e">
        <f>AC7*AB4</f>
        <v>#REF!</v>
      </c>
      <c r="AE7" s="70"/>
      <c r="AF7" s="71">
        <v>0.14389956262702058</v>
      </c>
      <c r="AG7" s="72" t="e">
        <f>AF7*AE4</f>
        <v>#REF!</v>
      </c>
      <c r="AH7" s="70"/>
      <c r="AI7" s="71">
        <v>0.1523756755798574</v>
      </c>
      <c r="AJ7" s="72" t="e">
        <f>AI7*AH4</f>
        <v>#REF!</v>
      </c>
    </row>
    <row r="8" spans="2:36" x14ac:dyDescent="0.2">
      <c r="B8" s="68" t="s">
        <v>18</v>
      </c>
      <c r="C8" s="73" t="s">
        <v>41</v>
      </c>
      <c r="D8" s="70"/>
      <c r="E8" s="71">
        <v>6.7595736175814311E-2</v>
      </c>
      <c r="F8" s="72" t="e">
        <f>E8*D4</f>
        <v>#REF!</v>
      </c>
      <c r="G8" s="70"/>
      <c r="H8" s="71">
        <v>6.9307776268507551E-2</v>
      </c>
      <c r="I8" s="72" t="e">
        <f>H8*G4</f>
        <v>#REF!</v>
      </c>
      <c r="J8" s="70"/>
      <c r="K8" s="71">
        <v>6.7392350973363227E-2</v>
      </c>
      <c r="L8" s="72" t="e">
        <f>K8*J4</f>
        <v>#REF!</v>
      </c>
      <c r="N8" s="68" t="s">
        <v>18</v>
      </c>
      <c r="O8" s="73" t="s">
        <v>41</v>
      </c>
      <c r="P8" s="70"/>
      <c r="Q8" s="71">
        <v>4.6919409270858664E-2</v>
      </c>
      <c r="R8" s="72" t="e">
        <f>Q8*P4</f>
        <v>#REF!</v>
      </c>
      <c r="S8" s="70"/>
      <c r="T8" s="71">
        <v>4.8413216830605468E-2</v>
      </c>
      <c r="U8" s="72" t="e">
        <f>T8*S4</f>
        <v>#REF!</v>
      </c>
      <c r="V8" s="70"/>
      <c r="W8" s="71">
        <v>4.9931443610295237E-2</v>
      </c>
      <c r="X8" s="72" t="e">
        <f>W8*V4</f>
        <v>#REF!</v>
      </c>
      <c r="Z8" s="68" t="s">
        <v>18</v>
      </c>
      <c r="AA8" s="73" t="s">
        <v>41</v>
      </c>
      <c r="AB8" s="70"/>
      <c r="AC8" s="71">
        <v>6.3780239957316978E-2</v>
      </c>
      <c r="AD8" s="72" t="e">
        <f>AC8*AB4</f>
        <v>#REF!</v>
      </c>
      <c r="AE8" s="70"/>
      <c r="AF8" s="71">
        <v>6.6211036066078782E-2</v>
      </c>
      <c r="AG8" s="72" t="e">
        <f>AF8*AE4</f>
        <v>#REF!</v>
      </c>
      <c r="AH8" s="70"/>
      <c r="AI8" s="71">
        <v>6.5738115808987543E-2</v>
      </c>
      <c r="AJ8" s="72" t="e">
        <f>AI8*AH4</f>
        <v>#REF!</v>
      </c>
    </row>
    <row r="9" spans="2:36" x14ac:dyDescent="0.2">
      <c r="B9" s="74" t="s">
        <v>18</v>
      </c>
      <c r="C9" s="73" t="s">
        <v>43</v>
      </c>
      <c r="D9" s="70"/>
      <c r="E9" s="71">
        <v>8.8243180178657121E-2</v>
      </c>
      <c r="F9" s="72" t="e">
        <f>E9*D4</f>
        <v>#REF!</v>
      </c>
      <c r="G9" s="70"/>
      <c r="H9" s="71">
        <v>8.8850443468997134E-2</v>
      </c>
      <c r="I9" s="72" t="e">
        <f>H9*G4</f>
        <v>#REF!</v>
      </c>
      <c r="J9" s="70"/>
      <c r="K9" s="71">
        <v>8.8743758963946984E-2</v>
      </c>
      <c r="L9" s="72" t="e">
        <f>K9*J4</f>
        <v>#REF!</v>
      </c>
      <c r="N9" s="74" t="s">
        <v>18</v>
      </c>
      <c r="O9" s="73" t="s">
        <v>43</v>
      </c>
      <c r="P9" s="70"/>
      <c r="Q9" s="71">
        <v>0.14747735901678041</v>
      </c>
      <c r="R9" s="72" t="e">
        <f>Q9*P4</f>
        <v>#REF!</v>
      </c>
      <c r="S9" s="70"/>
      <c r="T9" s="71">
        <v>0.145578438797167</v>
      </c>
      <c r="U9" s="72" t="e">
        <f>T9*S4</f>
        <v>#REF!</v>
      </c>
      <c r="V9" s="70"/>
      <c r="W9" s="71">
        <v>0.14300489108006442</v>
      </c>
      <c r="X9" s="72" t="e">
        <f>W9*V4</f>
        <v>#REF!</v>
      </c>
      <c r="Z9" s="74" t="s">
        <v>18</v>
      </c>
      <c r="AA9" s="73" t="s">
        <v>43</v>
      </c>
      <c r="AB9" s="70"/>
      <c r="AC9" s="71">
        <v>9.2839587826736777E-2</v>
      </c>
      <c r="AD9" s="72" t="e">
        <f>AC9*AB4</f>
        <v>#REF!</v>
      </c>
      <c r="AE9" s="70"/>
      <c r="AF9" s="71">
        <v>9.0272512882402484E-2</v>
      </c>
      <c r="AG9" s="72" t="e">
        <f>AF9*AE4</f>
        <v>#REF!</v>
      </c>
      <c r="AH9" s="70"/>
      <c r="AI9" s="71">
        <v>8.9104586751070136E-2</v>
      </c>
      <c r="AJ9" s="72" t="e">
        <f>AI9*AH4</f>
        <v>#REF!</v>
      </c>
    </row>
    <row r="10" spans="2:36" x14ac:dyDescent="0.2">
      <c r="B10" s="74" t="s">
        <v>18</v>
      </c>
      <c r="C10" s="73" t="s">
        <v>44</v>
      </c>
      <c r="D10" s="70"/>
      <c r="E10" s="71">
        <v>0.10613821543385328</v>
      </c>
      <c r="F10" s="72" t="e">
        <f>E10*D4</f>
        <v>#REF!</v>
      </c>
      <c r="G10" s="70"/>
      <c r="H10" s="71">
        <v>0.10398481136151605</v>
      </c>
      <c r="I10" s="72" t="e">
        <f>H10*G4</f>
        <v>#REF!</v>
      </c>
      <c r="J10" s="70"/>
      <c r="K10" s="71">
        <v>0.10073391495254776</v>
      </c>
      <c r="L10" s="72" t="e">
        <f>K10*J4</f>
        <v>#REF!</v>
      </c>
      <c r="N10" s="74" t="s">
        <v>18</v>
      </c>
      <c r="O10" s="73" t="s">
        <v>44</v>
      </c>
      <c r="P10" s="70"/>
      <c r="Q10" s="71">
        <v>0.11356990815581867</v>
      </c>
      <c r="R10" s="72" t="e">
        <f>Q10*P4</f>
        <v>#REF!</v>
      </c>
      <c r="S10" s="70"/>
      <c r="T10" s="71">
        <v>0.1111438730806272</v>
      </c>
      <c r="U10" s="72" t="e">
        <f>T10*S4</f>
        <v>#REF!</v>
      </c>
      <c r="V10" s="70"/>
      <c r="W10" s="71">
        <v>0.10966287100098475</v>
      </c>
      <c r="X10" s="72" t="e">
        <f>W10*V4</f>
        <v>#REF!</v>
      </c>
      <c r="Z10" s="74" t="s">
        <v>18</v>
      </c>
      <c r="AA10" s="73" t="s">
        <v>44</v>
      </c>
      <c r="AB10" s="70"/>
      <c r="AC10" s="71">
        <v>9.9069928254707257E-2</v>
      </c>
      <c r="AD10" s="72" t="e">
        <f>AC10*AB4</f>
        <v>#REF!</v>
      </c>
      <c r="AE10" s="70"/>
      <c r="AF10" s="71">
        <v>9.7016736420239502E-2</v>
      </c>
      <c r="AG10" s="72" t="e">
        <f>AF10*AE4</f>
        <v>#REF!</v>
      </c>
      <c r="AH10" s="70"/>
      <c r="AI10" s="71">
        <v>9.5533047947869626E-2</v>
      </c>
      <c r="AJ10" s="72" t="e">
        <f>AI10*AH4</f>
        <v>#REF!</v>
      </c>
    </row>
    <row r="11" spans="2:36" x14ac:dyDescent="0.2">
      <c r="B11" s="74" t="s">
        <v>18</v>
      </c>
      <c r="C11" s="73" t="s">
        <v>45</v>
      </c>
      <c r="D11" s="70"/>
      <c r="E11" s="71">
        <v>6.3959760495659268E-2</v>
      </c>
      <c r="F11" s="72" t="e">
        <f>E11*D4</f>
        <v>#REF!</v>
      </c>
      <c r="G11" s="70"/>
      <c r="H11" s="71">
        <v>6.3820832221273577E-2</v>
      </c>
      <c r="I11" s="72" t="e">
        <f>H11*G4</f>
        <v>#REF!</v>
      </c>
      <c r="J11" s="70"/>
      <c r="K11" s="71">
        <v>6.1695895249141534E-2</v>
      </c>
      <c r="L11" s="72" t="e">
        <f>K11*J4</f>
        <v>#REF!</v>
      </c>
      <c r="N11" s="74" t="s">
        <v>18</v>
      </c>
      <c r="O11" s="73" t="s">
        <v>45</v>
      </c>
      <c r="P11" s="70"/>
      <c r="Q11" s="71">
        <v>7.004769999644006E-2</v>
      </c>
      <c r="R11" s="72" t="e">
        <f>Q11*P4</f>
        <v>#REF!</v>
      </c>
      <c r="S11" s="70"/>
      <c r="T11" s="71">
        <v>6.9247085293982172E-2</v>
      </c>
      <c r="U11" s="72" t="e">
        <f>T11*S4</f>
        <v>#REF!</v>
      </c>
      <c r="V11" s="70"/>
      <c r="W11" s="71">
        <v>6.8264550097802093E-2</v>
      </c>
      <c r="X11" s="72" t="e">
        <f>W11*V4</f>
        <v>#REF!</v>
      </c>
      <c r="Z11" s="74" t="s">
        <v>18</v>
      </c>
      <c r="AA11" s="73" t="s">
        <v>45</v>
      </c>
      <c r="AB11" s="70"/>
      <c r="AC11" s="71">
        <v>6.5451079246116803E-2</v>
      </c>
      <c r="AD11" s="72" t="e">
        <f>AC11*AB4</f>
        <v>#REF!</v>
      </c>
      <c r="AE11" s="70"/>
      <c r="AF11" s="71">
        <v>6.6029301639329699E-2</v>
      </c>
      <c r="AG11" s="72" t="e">
        <f>AF11*AE4</f>
        <v>#REF!</v>
      </c>
      <c r="AH11" s="70"/>
      <c r="AI11" s="71">
        <v>6.5796799386511479E-2</v>
      </c>
      <c r="AJ11" s="72" t="e">
        <f>AI11*AH4</f>
        <v>#REF!</v>
      </c>
    </row>
    <row r="12" spans="2:36" x14ac:dyDescent="0.2">
      <c r="B12" s="68" t="s">
        <v>18</v>
      </c>
      <c r="C12" s="73" t="s">
        <v>46</v>
      </c>
      <c r="D12" s="70"/>
      <c r="E12" s="71">
        <v>0.15354868892470241</v>
      </c>
      <c r="F12" s="72" t="e">
        <f>E12*D4</f>
        <v>#REF!</v>
      </c>
      <c r="G12" s="70"/>
      <c r="H12" s="71">
        <v>0.15247697902993262</v>
      </c>
      <c r="I12" s="72" t="e">
        <f>H12*G4</f>
        <v>#REF!</v>
      </c>
      <c r="J12" s="70"/>
      <c r="K12" s="71">
        <v>0.15656237719062321</v>
      </c>
      <c r="L12" s="72" t="e">
        <f>K12*J4</f>
        <v>#REF!</v>
      </c>
      <c r="N12" s="68" t="s">
        <v>18</v>
      </c>
      <c r="O12" s="73" t="s">
        <v>46</v>
      </c>
      <c r="P12" s="70"/>
      <c r="Q12" s="71">
        <v>0.15643758314335909</v>
      </c>
      <c r="R12" s="72" t="e">
        <f>Q12*P4</f>
        <v>#REF!</v>
      </c>
      <c r="S12" s="70"/>
      <c r="T12" s="71">
        <v>0.15917376887902043</v>
      </c>
      <c r="U12" s="72" t="e">
        <f>T12*S4</f>
        <v>#REF!</v>
      </c>
      <c r="V12" s="70"/>
      <c r="W12" s="71">
        <v>0.15802782314727104</v>
      </c>
      <c r="X12" s="72" t="e">
        <f>W12*V4</f>
        <v>#REF!</v>
      </c>
      <c r="Z12" s="68" t="s">
        <v>18</v>
      </c>
      <c r="AA12" s="73" t="s">
        <v>46</v>
      </c>
      <c r="AB12" s="70"/>
      <c r="AC12" s="71">
        <v>0.16496132520102991</v>
      </c>
      <c r="AD12" s="72" t="e">
        <f>AC12*AB4</f>
        <v>#REF!</v>
      </c>
      <c r="AE12" s="70"/>
      <c r="AF12" s="71">
        <v>0.16162816385136597</v>
      </c>
      <c r="AG12" s="72" t="e">
        <f>AF12*AE4</f>
        <v>#REF!</v>
      </c>
      <c r="AH12" s="70"/>
      <c r="AI12" s="71">
        <v>0.16396208972381823</v>
      </c>
      <c r="AJ12" s="72" t="e">
        <f>AI12*AH4</f>
        <v>#REF!</v>
      </c>
    </row>
    <row r="13" spans="2:36" x14ac:dyDescent="0.2">
      <c r="B13" s="75" t="s">
        <v>1</v>
      </c>
      <c r="C13" s="76" t="s">
        <v>47</v>
      </c>
      <c r="D13" s="77" t="e">
        <f>#REF!</f>
        <v>#REF!</v>
      </c>
      <c r="E13" s="78">
        <v>0.27358074193627629</v>
      </c>
      <c r="F13" s="79" t="e">
        <f>E13*D13</f>
        <v>#REF!</v>
      </c>
      <c r="G13" s="77" t="e">
        <f>#REF!</f>
        <v>#REF!</v>
      </c>
      <c r="H13" s="78">
        <v>0.27554204990255399</v>
      </c>
      <c r="I13" s="79" t="e">
        <f>H13*G13</f>
        <v>#REF!</v>
      </c>
      <c r="J13" s="77" t="e">
        <f>#REF!</f>
        <v>#REF!</v>
      </c>
      <c r="K13" s="78">
        <v>0.27370402626996554</v>
      </c>
      <c r="L13" s="79" t="e">
        <f>K13*J13</f>
        <v>#REF!</v>
      </c>
      <c r="N13" s="75" t="s">
        <v>1</v>
      </c>
      <c r="O13" s="76" t="s">
        <v>47</v>
      </c>
      <c r="P13" s="77" t="e">
        <f>#REF!</f>
        <v>#REF!</v>
      </c>
      <c r="Q13" s="78">
        <v>0.25994282763821402</v>
      </c>
      <c r="R13" s="79" t="e">
        <f>Q13*P13</f>
        <v>#REF!</v>
      </c>
      <c r="S13" s="77" t="e">
        <f>#REF!</f>
        <v>#REF!</v>
      </c>
      <c r="T13" s="78">
        <v>0.2594346660799256</v>
      </c>
      <c r="U13" s="79" t="e">
        <f>T13*S13</f>
        <v>#REF!</v>
      </c>
      <c r="V13" s="77" t="e">
        <f>#REF!</f>
        <v>#REF!</v>
      </c>
      <c r="W13" s="78">
        <v>0.25525623873401038</v>
      </c>
      <c r="X13" s="79" t="e">
        <f>W13*V13</f>
        <v>#REF!</v>
      </c>
      <c r="Z13" s="75" t="s">
        <v>1</v>
      </c>
      <c r="AA13" s="76" t="s">
        <v>47</v>
      </c>
      <c r="AB13" s="77" t="e">
        <f>#REF!</f>
        <v>#REF!</v>
      </c>
      <c r="AC13" s="78">
        <v>0.2836417250744403</v>
      </c>
      <c r="AD13" s="79" t="e">
        <f>AC13*AB13</f>
        <v>#REF!</v>
      </c>
      <c r="AE13" s="77" t="e">
        <f>#REF!</f>
        <v>#REF!</v>
      </c>
      <c r="AF13" s="78">
        <v>0.28334406788163641</v>
      </c>
      <c r="AG13" s="79" t="e">
        <f>AF13*AE13</f>
        <v>#REF!</v>
      </c>
      <c r="AH13" s="77" t="e">
        <f>#REF!</f>
        <v>#REF!</v>
      </c>
      <c r="AI13" s="78">
        <v>0.27992176928080009</v>
      </c>
      <c r="AJ13" s="79" t="e">
        <f>AI13*AH13</f>
        <v>#REF!</v>
      </c>
    </row>
    <row r="14" spans="2:36" x14ac:dyDescent="0.2">
      <c r="B14" s="75" t="s">
        <v>1</v>
      </c>
      <c r="C14" s="76" t="s">
        <v>48</v>
      </c>
      <c r="D14" s="77" t="e">
        <f>D13-SUM(F13:F16)</f>
        <v>#REF!</v>
      </c>
      <c r="E14" s="78">
        <v>0.20534121123875976</v>
      </c>
      <c r="F14" s="79" t="e">
        <f>E14*D13</f>
        <v>#REF!</v>
      </c>
      <c r="G14" s="77" t="e">
        <f>G13-SUM(I13:I16)</f>
        <v>#REF!</v>
      </c>
      <c r="H14" s="78">
        <v>0.20441673224298487</v>
      </c>
      <c r="I14" s="79" t="e">
        <f>H14*G13</f>
        <v>#REF!</v>
      </c>
      <c r="J14" s="77" t="e">
        <f>J13-SUM(L13:L16)</f>
        <v>#REF!</v>
      </c>
      <c r="K14" s="78">
        <v>0.20717221282601625</v>
      </c>
      <c r="L14" s="79" t="e">
        <f>K14*J13</f>
        <v>#REF!</v>
      </c>
      <c r="N14" s="75" t="s">
        <v>1</v>
      </c>
      <c r="O14" s="76" t="s">
        <v>48</v>
      </c>
      <c r="P14" s="77" t="e">
        <f>P13-SUM(R13:R16)</f>
        <v>#REF!</v>
      </c>
      <c r="Q14" s="78">
        <v>0.21839466521763243</v>
      </c>
      <c r="R14" s="79" t="e">
        <f>Q14*P13</f>
        <v>#REF!</v>
      </c>
      <c r="S14" s="77" t="e">
        <f>S13-SUM(U13:U16)</f>
        <v>#REF!</v>
      </c>
      <c r="T14" s="78">
        <v>0.21800561015184644</v>
      </c>
      <c r="U14" s="79" t="e">
        <f>T14*S13</f>
        <v>#REF!</v>
      </c>
      <c r="V14" s="77" t="e">
        <f>V13-SUM(X13:X16)</f>
        <v>#REF!</v>
      </c>
      <c r="W14" s="78">
        <v>0.21865824535419398</v>
      </c>
      <c r="X14" s="79" t="e">
        <f>W14*V13</f>
        <v>#REF!</v>
      </c>
      <c r="Z14" s="75" t="s">
        <v>1</v>
      </c>
      <c r="AA14" s="76" t="s">
        <v>48</v>
      </c>
      <c r="AB14" s="77" t="e">
        <f>AB13-SUM(AD13:AD16)</f>
        <v>#REF!</v>
      </c>
      <c r="AC14" s="78">
        <v>0.19318948157110363</v>
      </c>
      <c r="AD14" s="79" t="e">
        <f>AC14*AB13</f>
        <v>#REF!</v>
      </c>
      <c r="AE14" s="77" t="e">
        <f>AE13-SUM(AG13:AG16)</f>
        <v>#REF!</v>
      </c>
      <c r="AF14" s="78">
        <v>0.19276218258181296</v>
      </c>
      <c r="AG14" s="79" t="e">
        <f>AF14*AE13</f>
        <v>#REF!</v>
      </c>
      <c r="AH14" s="77" t="e">
        <f>AH13-SUM(AJ13:AJ16)</f>
        <v>#REF!</v>
      </c>
      <c r="AI14" s="78">
        <v>0.19273381982926807</v>
      </c>
      <c r="AJ14" s="79" t="e">
        <f>AI14*AH13</f>
        <v>#REF!</v>
      </c>
    </row>
    <row r="15" spans="2:36" x14ac:dyDescent="0.2">
      <c r="B15" s="75" t="s">
        <v>1</v>
      </c>
      <c r="C15" s="76" t="s">
        <v>49</v>
      </c>
      <c r="D15" s="77"/>
      <c r="E15" s="78">
        <v>0.2652049814874799</v>
      </c>
      <c r="F15" s="79" t="e">
        <f>E15*D13</f>
        <v>#REF!</v>
      </c>
      <c r="G15" s="77"/>
      <c r="H15" s="78">
        <v>0.26938410401027785</v>
      </c>
      <c r="I15" s="79" t="e">
        <f>H15*G13</f>
        <v>#REF!</v>
      </c>
      <c r="J15" s="77"/>
      <c r="K15" s="78">
        <v>0.27161118342119056</v>
      </c>
      <c r="L15" s="79" t="e">
        <f>K15*J13</f>
        <v>#REF!</v>
      </c>
      <c r="N15" s="75" t="s">
        <v>1</v>
      </c>
      <c r="O15" s="76" t="s">
        <v>49</v>
      </c>
      <c r="P15" s="77"/>
      <c r="Q15" s="78">
        <v>0.27514599532987988</v>
      </c>
      <c r="R15" s="79" t="e">
        <f>Q15*P13</f>
        <v>#REF!</v>
      </c>
      <c r="S15" s="77"/>
      <c r="T15" s="78">
        <v>0.2775404889688376</v>
      </c>
      <c r="U15" s="79" t="e">
        <f>T15*S13</f>
        <v>#REF!</v>
      </c>
      <c r="V15" s="77"/>
      <c r="W15" s="78">
        <v>0.282943733283262</v>
      </c>
      <c r="X15" s="79" t="e">
        <f>W15*V13</f>
        <v>#REF!</v>
      </c>
      <c r="Z15" s="75" t="s">
        <v>1</v>
      </c>
      <c r="AA15" s="76" t="s">
        <v>49</v>
      </c>
      <c r="AB15" s="77"/>
      <c r="AC15" s="78">
        <v>0.28450595605986678</v>
      </c>
      <c r="AD15" s="79" t="e">
        <f>AC15*AB13</f>
        <v>#REF!</v>
      </c>
      <c r="AE15" s="77"/>
      <c r="AF15" s="78">
        <v>0.28959580323527029</v>
      </c>
      <c r="AG15" s="79" t="e">
        <f>AF15*AE13</f>
        <v>#REF!</v>
      </c>
      <c r="AH15" s="77"/>
      <c r="AI15" s="78">
        <v>0.29607947709055021</v>
      </c>
      <c r="AJ15" s="79" t="e">
        <f>AI15*AH13</f>
        <v>#REF!</v>
      </c>
    </row>
    <row r="16" spans="2:36" x14ac:dyDescent="0.2">
      <c r="B16" s="75" t="s">
        <v>1</v>
      </c>
      <c r="C16" s="76" t="s">
        <v>50</v>
      </c>
      <c r="D16" s="77"/>
      <c r="E16" s="78">
        <v>0.25587306533748405</v>
      </c>
      <c r="F16" s="79" t="e">
        <f>E16*D13</f>
        <v>#REF!</v>
      </c>
      <c r="G16" s="77"/>
      <c r="H16" s="78">
        <v>0.25065711384418343</v>
      </c>
      <c r="I16" s="79" t="e">
        <f>H16*G13</f>
        <v>#REF!</v>
      </c>
      <c r="J16" s="77"/>
      <c r="K16" s="78">
        <v>0.24751257748282765</v>
      </c>
      <c r="L16" s="79" t="e">
        <f>K16*J13</f>
        <v>#REF!</v>
      </c>
      <c r="N16" s="75" t="s">
        <v>1</v>
      </c>
      <c r="O16" s="76" t="s">
        <v>50</v>
      </c>
      <c r="P16" s="77"/>
      <c r="Q16" s="78">
        <v>0.2465165118142737</v>
      </c>
      <c r="R16" s="79" t="e">
        <f>Q16*P13</f>
        <v>#REF!</v>
      </c>
      <c r="S16" s="77"/>
      <c r="T16" s="78">
        <v>0.24501923479939031</v>
      </c>
      <c r="U16" s="79" t="e">
        <f>T16*S13</f>
        <v>#REF!</v>
      </c>
      <c r="V16" s="77"/>
      <c r="W16" s="78">
        <v>0.24314178262853345</v>
      </c>
      <c r="X16" s="79" t="e">
        <f>W16*V13</f>
        <v>#REF!</v>
      </c>
      <c r="Z16" s="75" t="s">
        <v>1</v>
      </c>
      <c r="AA16" s="76" t="s">
        <v>50</v>
      </c>
      <c r="AB16" s="77"/>
      <c r="AC16" s="78">
        <v>0.23866283729458937</v>
      </c>
      <c r="AD16" s="79" t="e">
        <f>AC16*AB13</f>
        <v>#REF!</v>
      </c>
      <c r="AE16" s="77"/>
      <c r="AF16" s="78">
        <v>0.23429794630128031</v>
      </c>
      <c r="AG16" s="79" t="e">
        <f>AF16*AE13</f>
        <v>#REF!</v>
      </c>
      <c r="AH16" s="77"/>
      <c r="AI16" s="78">
        <v>0.23126493379938168</v>
      </c>
      <c r="AJ16" s="79" t="e">
        <f>AI16*AH13</f>
        <v>#REF!</v>
      </c>
    </row>
    <row r="17" spans="2:36" x14ac:dyDescent="0.2">
      <c r="B17" s="68" t="s">
        <v>2</v>
      </c>
      <c r="C17" s="73" t="s">
        <v>51</v>
      </c>
      <c r="D17" s="70" t="e">
        <f>#REF!</f>
        <v>#REF!</v>
      </c>
      <c r="E17" s="71">
        <v>0.13796544279203848</v>
      </c>
      <c r="F17" s="72" t="e">
        <f>E17*D17</f>
        <v>#REF!</v>
      </c>
      <c r="G17" s="70" t="e">
        <f>#REF!</f>
        <v>#REF!</v>
      </c>
      <c r="H17" s="71">
        <v>0.13837109952778923</v>
      </c>
      <c r="I17" s="72" t="e">
        <f>H17*G17</f>
        <v>#REF!</v>
      </c>
      <c r="J17" s="70" t="e">
        <f>#REF!</f>
        <v>#REF!</v>
      </c>
      <c r="K17" s="71">
        <v>0.1417242403813512</v>
      </c>
      <c r="L17" s="72" t="e">
        <f>K17*J17</f>
        <v>#REF!</v>
      </c>
      <c r="N17" s="68" t="s">
        <v>2</v>
      </c>
      <c r="O17" s="73" t="s">
        <v>51</v>
      </c>
      <c r="P17" s="70" t="e">
        <f>#REF!</f>
        <v>#REF!</v>
      </c>
      <c r="Q17" s="71">
        <v>0.15672153596211055</v>
      </c>
      <c r="R17" s="72" t="e">
        <f>Q17*P17</f>
        <v>#REF!</v>
      </c>
      <c r="S17" s="70" t="e">
        <f>#REF!</f>
        <v>#REF!</v>
      </c>
      <c r="T17" s="71">
        <v>0.15690049664570421</v>
      </c>
      <c r="U17" s="72" t="e">
        <f>T17*S17</f>
        <v>#REF!</v>
      </c>
      <c r="V17" s="70" t="e">
        <f>#REF!</f>
        <v>#REF!</v>
      </c>
      <c r="W17" s="71">
        <v>0.15749927147461812</v>
      </c>
      <c r="X17" s="72" t="e">
        <f>W17*V17</f>
        <v>#REF!</v>
      </c>
      <c r="Z17" s="68" t="s">
        <v>2</v>
      </c>
      <c r="AA17" s="73" t="s">
        <v>51</v>
      </c>
      <c r="AB17" s="70" t="e">
        <f>#REF!</f>
        <v>#REF!</v>
      </c>
      <c r="AC17" s="71">
        <v>0.12842610226461662</v>
      </c>
      <c r="AD17" s="72" t="e">
        <f>AC17*AB17</f>
        <v>#REF!</v>
      </c>
      <c r="AE17" s="70" t="e">
        <f>#REF!</f>
        <v>#REF!</v>
      </c>
      <c r="AF17" s="71">
        <v>0.12770872231548239</v>
      </c>
      <c r="AG17" s="72" t="e">
        <f>AF17*AE17</f>
        <v>#REF!</v>
      </c>
      <c r="AH17" s="70" t="e">
        <f>#REF!</f>
        <v>#REF!</v>
      </c>
      <c r="AI17" s="71">
        <v>0.13118363165236427</v>
      </c>
      <c r="AJ17" s="72" t="e">
        <f>AI17*AH17</f>
        <v>#REF!</v>
      </c>
    </row>
    <row r="18" spans="2:36" x14ac:dyDescent="0.2">
      <c r="B18" s="68" t="s">
        <v>2</v>
      </c>
      <c r="C18" s="73" t="s">
        <v>52</v>
      </c>
      <c r="D18" s="70" t="e">
        <f>D17-SUM(F17:F22)</f>
        <v>#REF!</v>
      </c>
      <c r="E18" s="71">
        <v>0.1447592627041194</v>
      </c>
      <c r="F18" s="72" t="e">
        <f>E18*D17</f>
        <v>#REF!</v>
      </c>
      <c r="G18" s="70" t="e">
        <f>G17-SUM(I17:I22)</f>
        <v>#REF!</v>
      </c>
      <c r="H18" s="71">
        <v>0.14283872824381086</v>
      </c>
      <c r="I18" s="72" t="e">
        <f>H18*G17</f>
        <v>#REF!</v>
      </c>
      <c r="J18" s="70" t="e">
        <f>J17-SUM(L17:L22)</f>
        <v>#REF!</v>
      </c>
      <c r="K18" s="71">
        <v>0.14581286776427285</v>
      </c>
      <c r="L18" s="72" t="e">
        <f>K18*J17</f>
        <v>#REF!</v>
      </c>
      <c r="N18" s="68" t="s">
        <v>2</v>
      </c>
      <c r="O18" s="73" t="s">
        <v>52</v>
      </c>
      <c r="P18" s="70" t="e">
        <f>P17-SUM(R17:R22)</f>
        <v>#REF!</v>
      </c>
      <c r="Q18" s="71">
        <v>0.16241415086071698</v>
      </c>
      <c r="R18" s="72" t="e">
        <f>Q18*P17</f>
        <v>#REF!</v>
      </c>
      <c r="S18" s="70" t="e">
        <f>S17-SUM(U17:U22)</f>
        <v>#REF!</v>
      </c>
      <c r="T18" s="71">
        <v>0.16027985726652169</v>
      </c>
      <c r="U18" s="72" t="e">
        <f>T18*S17</f>
        <v>#REF!</v>
      </c>
      <c r="V18" s="70" t="e">
        <f>V17-SUM(X17:X22)</f>
        <v>#REF!</v>
      </c>
      <c r="W18" s="71">
        <v>0.15961643799616235</v>
      </c>
      <c r="X18" s="72" t="e">
        <f>W18*V17</f>
        <v>#REF!</v>
      </c>
      <c r="Z18" s="68" t="s">
        <v>2</v>
      </c>
      <c r="AA18" s="73" t="s">
        <v>52</v>
      </c>
      <c r="AB18" s="70" t="e">
        <f>AB17-SUM(AD17:AD22)</f>
        <v>#REF!</v>
      </c>
      <c r="AC18" s="71">
        <v>0.13991823385625027</v>
      </c>
      <c r="AD18" s="72" t="e">
        <f>AC18*AB17</f>
        <v>#REF!</v>
      </c>
      <c r="AE18" s="70" t="e">
        <f>AE17-SUM(AG17:AG22)</f>
        <v>#REF!</v>
      </c>
      <c r="AF18" s="71">
        <v>0.1356400497983033</v>
      </c>
      <c r="AG18" s="72" t="e">
        <f>AF18*AE17</f>
        <v>#REF!</v>
      </c>
      <c r="AH18" s="70" t="e">
        <f>AH17-SUM(AJ17:AJ22)</f>
        <v>#REF!</v>
      </c>
      <c r="AI18" s="71">
        <v>0.13546044994557879</v>
      </c>
      <c r="AJ18" s="72" t="e">
        <f>AI18*AH17</f>
        <v>#REF!</v>
      </c>
    </row>
    <row r="19" spans="2:36" x14ac:dyDescent="0.2">
      <c r="B19" s="74" t="s">
        <v>2</v>
      </c>
      <c r="C19" s="73" t="s">
        <v>53</v>
      </c>
      <c r="D19" s="70"/>
      <c r="E19" s="71">
        <v>0.11935598014942395</v>
      </c>
      <c r="F19" s="72" t="e">
        <f>E19*D17</f>
        <v>#REF!</v>
      </c>
      <c r="G19" s="70"/>
      <c r="H19" s="71">
        <v>0.12330243857172231</v>
      </c>
      <c r="I19" s="72" t="e">
        <f>H19*G17</f>
        <v>#REF!</v>
      </c>
      <c r="J19" s="70"/>
      <c r="K19" s="71">
        <v>0.12098853957199084</v>
      </c>
      <c r="L19" s="72" t="e">
        <f>K19*J17</f>
        <v>#REF!</v>
      </c>
      <c r="N19" s="74" t="s">
        <v>2</v>
      </c>
      <c r="O19" s="73" t="s">
        <v>53</v>
      </c>
      <c r="P19" s="70"/>
      <c r="Q19" s="71">
        <v>8.6959751114515899E-2</v>
      </c>
      <c r="R19" s="72" t="e">
        <f>Q19*P17</f>
        <v>#REF!</v>
      </c>
      <c r="S19" s="70"/>
      <c r="T19" s="71">
        <v>8.897261629236243E-2</v>
      </c>
      <c r="U19" s="72" t="e">
        <f>T19*S17</f>
        <v>#REF!</v>
      </c>
      <c r="V19" s="70"/>
      <c r="W19" s="71">
        <v>9.1591813755468224E-2</v>
      </c>
      <c r="X19" s="72" t="e">
        <f>W19*V17</f>
        <v>#REF!</v>
      </c>
      <c r="Z19" s="74" t="s">
        <v>2</v>
      </c>
      <c r="AA19" s="73" t="s">
        <v>53</v>
      </c>
      <c r="AB19" s="70"/>
      <c r="AC19" s="71">
        <v>0.13834326585658169</v>
      </c>
      <c r="AD19" s="72" t="e">
        <f>AC19*AB17</f>
        <v>#REF!</v>
      </c>
      <c r="AE19" s="70"/>
      <c r="AF19" s="71">
        <v>0.14460264159879901</v>
      </c>
      <c r="AG19" s="72" t="e">
        <f>AF19*AE17</f>
        <v>#REF!</v>
      </c>
      <c r="AH19" s="70"/>
      <c r="AI19" s="71">
        <v>0.14432981649924817</v>
      </c>
      <c r="AJ19" s="72" t="e">
        <f>AI19*AH17</f>
        <v>#REF!</v>
      </c>
    </row>
    <row r="20" spans="2:36" x14ac:dyDescent="0.2">
      <c r="B20" s="68" t="s">
        <v>2</v>
      </c>
      <c r="C20" s="73" t="s">
        <v>54</v>
      </c>
      <c r="D20" s="70"/>
      <c r="E20" s="71">
        <v>0.13101990101297636</v>
      </c>
      <c r="F20" s="72" t="e">
        <f>E20*D17</f>
        <v>#REF!</v>
      </c>
      <c r="G20" s="70"/>
      <c r="H20" s="71">
        <v>0.12741946000759546</v>
      </c>
      <c r="I20" s="72" t="e">
        <f>H20*G17</f>
        <v>#REF!</v>
      </c>
      <c r="J20" s="70"/>
      <c r="K20" s="71">
        <v>0.12254725633711615</v>
      </c>
      <c r="L20" s="72" t="e">
        <f>K20*J17</f>
        <v>#REF!</v>
      </c>
      <c r="N20" s="68" t="s">
        <v>2</v>
      </c>
      <c r="O20" s="73" t="s">
        <v>54</v>
      </c>
      <c r="P20" s="70"/>
      <c r="Q20" s="71">
        <v>9.2927479935985199E-2</v>
      </c>
      <c r="R20" s="72" t="e">
        <f>Q20*P17</f>
        <v>#REF!</v>
      </c>
      <c r="S20" s="70"/>
      <c r="T20" s="71">
        <v>9.3790201404163484E-2</v>
      </c>
      <c r="U20" s="72" t="e">
        <f>T20*S17</f>
        <v>#REF!</v>
      </c>
      <c r="V20" s="70"/>
      <c r="W20" s="71">
        <v>9.2540537410761625E-2</v>
      </c>
      <c r="X20" s="72" t="e">
        <f>W20*V17</f>
        <v>#REF!</v>
      </c>
      <c r="Z20" s="68" t="s">
        <v>2</v>
      </c>
      <c r="AA20" s="73" t="s">
        <v>54</v>
      </c>
      <c r="AB20" s="70"/>
      <c r="AC20" s="71">
        <v>0.13697366075138295</v>
      </c>
      <c r="AD20" s="72" t="e">
        <f>AC20*AB17</f>
        <v>#REF!</v>
      </c>
      <c r="AE20" s="70"/>
      <c r="AF20" s="71">
        <v>0.13972127854836192</v>
      </c>
      <c r="AG20" s="72" t="e">
        <f>AF20*AE17</f>
        <v>#REF!</v>
      </c>
      <c r="AH20" s="70"/>
      <c r="AI20" s="71">
        <v>0.13487832180548634</v>
      </c>
      <c r="AJ20" s="72" t="e">
        <f>AI20*AH17</f>
        <v>#REF!</v>
      </c>
    </row>
    <row r="21" spans="2:36" x14ac:dyDescent="0.2">
      <c r="B21" s="68" t="s">
        <v>2</v>
      </c>
      <c r="C21" s="73" t="s">
        <v>55</v>
      </c>
      <c r="D21" s="70"/>
      <c r="E21" s="71">
        <v>0.17010218550286194</v>
      </c>
      <c r="F21" s="72" t="e">
        <f>E21*D17</f>
        <v>#REF!</v>
      </c>
      <c r="G21" s="70"/>
      <c r="H21" s="71">
        <v>0.16846213418110903</v>
      </c>
      <c r="I21" s="72" t="e">
        <f>H21*G17</f>
        <v>#REF!</v>
      </c>
      <c r="J21" s="70"/>
      <c r="K21" s="71">
        <v>0.16944411912492294</v>
      </c>
      <c r="L21" s="72" t="e">
        <f>K21*J17</f>
        <v>#REF!</v>
      </c>
      <c r="N21" s="68" t="s">
        <v>2</v>
      </c>
      <c r="O21" s="73" t="s">
        <v>55</v>
      </c>
      <c r="P21" s="70"/>
      <c r="Q21" s="71">
        <v>0.2097372805916238</v>
      </c>
      <c r="R21" s="72" t="e">
        <f>Q21*P17</f>
        <v>#REF!</v>
      </c>
      <c r="S21" s="70"/>
      <c r="T21" s="71">
        <v>0.20873009300836654</v>
      </c>
      <c r="U21" s="72" t="e">
        <f>T21*S17</f>
        <v>#REF!</v>
      </c>
      <c r="V21" s="70"/>
      <c r="W21" s="71">
        <v>0.20934120257637148</v>
      </c>
      <c r="X21" s="72" t="e">
        <f>W21*V17</f>
        <v>#REF!</v>
      </c>
      <c r="Z21" s="68" t="s">
        <v>2</v>
      </c>
      <c r="AA21" s="73" t="s">
        <v>55</v>
      </c>
      <c r="AB21" s="70"/>
      <c r="AC21" s="71">
        <v>0.15302714496600436</v>
      </c>
      <c r="AD21" s="72" t="e">
        <f>AC21*AB17</f>
        <v>#REF!</v>
      </c>
      <c r="AE21" s="70"/>
      <c r="AF21" s="71">
        <v>0.14936100958260215</v>
      </c>
      <c r="AG21" s="72" t="e">
        <f>AF21*AE17</f>
        <v>#REF!</v>
      </c>
      <c r="AH21" s="70"/>
      <c r="AI21" s="71">
        <v>0.15222921062364606</v>
      </c>
      <c r="AJ21" s="72" t="e">
        <f>AI21*AH17</f>
        <v>#REF!</v>
      </c>
    </row>
    <row r="22" spans="2:36" x14ac:dyDescent="0.2">
      <c r="B22" s="68" t="s">
        <v>2</v>
      </c>
      <c r="C22" s="73" t="s">
        <v>56</v>
      </c>
      <c r="D22" s="70"/>
      <c r="E22" s="71">
        <v>0.29679722783857992</v>
      </c>
      <c r="F22" s="72" t="e">
        <f>E22*D17</f>
        <v>#REF!</v>
      </c>
      <c r="G22" s="70"/>
      <c r="H22" s="71">
        <v>0.29960613946797321</v>
      </c>
      <c r="I22" s="72" t="e">
        <f>H22*G17</f>
        <v>#REF!</v>
      </c>
      <c r="J22" s="70"/>
      <c r="K22" s="71">
        <v>0.29948297682034603</v>
      </c>
      <c r="L22" s="72" t="e">
        <f>K22*J17</f>
        <v>#REF!</v>
      </c>
      <c r="N22" s="68" t="s">
        <v>2</v>
      </c>
      <c r="O22" s="73" t="s">
        <v>56</v>
      </c>
      <c r="P22" s="70"/>
      <c r="Q22" s="71">
        <v>0.29123980153504769</v>
      </c>
      <c r="R22" s="72" t="e">
        <f>Q22*P17</f>
        <v>#REF!</v>
      </c>
      <c r="S22" s="70"/>
      <c r="T22" s="71">
        <v>0.29132673538288156</v>
      </c>
      <c r="U22" s="72" t="e">
        <f>T22*S17</f>
        <v>#REF!</v>
      </c>
      <c r="V22" s="70"/>
      <c r="W22" s="71">
        <v>0.28941073678661822</v>
      </c>
      <c r="X22" s="72" t="e">
        <f>W22*V17</f>
        <v>#REF!</v>
      </c>
      <c r="Z22" s="68" t="s">
        <v>2</v>
      </c>
      <c r="AA22" s="73" t="s">
        <v>56</v>
      </c>
      <c r="AB22" s="70"/>
      <c r="AC22" s="71">
        <v>0.30331159230516408</v>
      </c>
      <c r="AD22" s="72" t="e">
        <f>AC22*AB17</f>
        <v>#REF!</v>
      </c>
      <c r="AE22" s="70"/>
      <c r="AF22" s="71">
        <v>0.30296629815645126</v>
      </c>
      <c r="AG22" s="72" t="e">
        <f>AF22*AE17</f>
        <v>#REF!</v>
      </c>
      <c r="AH22" s="70"/>
      <c r="AI22" s="71">
        <v>0.30191856947367646</v>
      </c>
      <c r="AJ22" s="72" t="e">
        <f>AI22*AH17</f>
        <v>#REF!</v>
      </c>
    </row>
    <row r="23" spans="2:36" x14ac:dyDescent="0.2">
      <c r="B23" s="80" t="s">
        <v>3</v>
      </c>
      <c r="C23" s="81" t="s">
        <v>57</v>
      </c>
      <c r="D23" s="77" t="e">
        <f>#REF!</f>
        <v>#REF!</v>
      </c>
      <c r="E23" s="78">
        <v>0.15041283327801047</v>
      </c>
      <c r="F23" s="79" t="e">
        <f>E23*D23</f>
        <v>#REF!</v>
      </c>
      <c r="G23" s="77" t="e">
        <f>#REF!</f>
        <v>#REF!</v>
      </c>
      <c r="H23" s="78">
        <v>0.1477037808609768</v>
      </c>
      <c r="I23" s="79" t="e">
        <f>H23*G23</f>
        <v>#REF!</v>
      </c>
      <c r="J23" s="77" t="e">
        <f>#REF!</f>
        <v>#REF!</v>
      </c>
      <c r="K23" s="78">
        <v>0.14860888745621115</v>
      </c>
      <c r="L23" s="79" t="e">
        <f>K23*J23</f>
        <v>#REF!</v>
      </c>
      <c r="N23" s="80" t="s">
        <v>3</v>
      </c>
      <c r="O23" s="81" t="s">
        <v>57</v>
      </c>
      <c r="P23" s="77" t="e">
        <f>#REF!</f>
        <v>#REF!</v>
      </c>
      <c r="Q23" s="78">
        <v>0.17551530187491882</v>
      </c>
      <c r="R23" s="79" t="e">
        <f>Q23*P23</f>
        <v>#REF!</v>
      </c>
      <c r="S23" s="77" t="e">
        <f>#REF!</f>
        <v>#REF!</v>
      </c>
      <c r="T23" s="78">
        <v>0.17621664372773424</v>
      </c>
      <c r="U23" s="79" t="e">
        <f>T23*S23</f>
        <v>#REF!</v>
      </c>
      <c r="V23" s="77" t="e">
        <f>#REF!</f>
        <v>#REF!</v>
      </c>
      <c r="W23" s="78">
        <v>0.18386899023068581</v>
      </c>
      <c r="X23" s="79" t="e">
        <f>W23*V23</f>
        <v>#REF!</v>
      </c>
      <c r="Z23" s="80" t="s">
        <v>3</v>
      </c>
      <c r="AA23" s="81" t="s">
        <v>57</v>
      </c>
      <c r="AB23" s="77" t="e">
        <f>#REF!</f>
        <v>#REF!</v>
      </c>
      <c r="AC23" s="78">
        <v>0.15260316512403871</v>
      </c>
      <c r="AD23" s="79" t="e">
        <f>AC23*AB23</f>
        <v>#REF!</v>
      </c>
      <c r="AE23" s="77" t="e">
        <f>#REF!</f>
        <v>#REF!</v>
      </c>
      <c r="AF23" s="78">
        <v>0.15064095898561289</v>
      </c>
      <c r="AG23" s="79" t="e">
        <f>AF23*AE23</f>
        <v>#REF!</v>
      </c>
      <c r="AH23" s="77" t="e">
        <f>#REF!</f>
        <v>#REF!</v>
      </c>
      <c r="AI23" s="78">
        <v>0.15509672671904792</v>
      </c>
      <c r="AJ23" s="79" t="e">
        <f>AI23*AH23</f>
        <v>#REF!</v>
      </c>
    </row>
    <row r="24" spans="2:36" x14ac:dyDescent="0.2">
      <c r="B24" s="80" t="s">
        <v>3</v>
      </c>
      <c r="C24" s="81" t="s">
        <v>58</v>
      </c>
      <c r="D24" s="77" t="e">
        <f>D23-SUM(F23:F28)</f>
        <v>#REF!</v>
      </c>
      <c r="E24" s="78">
        <v>0.139845370670695</v>
      </c>
      <c r="F24" s="79" t="e">
        <f>E24*D23</f>
        <v>#REF!</v>
      </c>
      <c r="G24" s="77" t="e">
        <f>G23-SUM(I23:I28)</f>
        <v>#REF!</v>
      </c>
      <c r="H24" s="78">
        <v>0.14136106259968234</v>
      </c>
      <c r="I24" s="79" t="e">
        <f>H24*G23</f>
        <v>#REF!</v>
      </c>
      <c r="J24" s="77" t="e">
        <f>J23-SUM(L23:L28)</f>
        <v>#REF!</v>
      </c>
      <c r="K24" s="78">
        <v>0.141107025728054</v>
      </c>
      <c r="L24" s="79" t="e">
        <f>K24*J23</f>
        <v>#REF!</v>
      </c>
      <c r="N24" s="80" t="s">
        <v>3</v>
      </c>
      <c r="O24" s="81" t="s">
        <v>58</v>
      </c>
      <c r="P24" s="77" t="e">
        <f>P23-SUM(R23:R28)</f>
        <v>#REF!</v>
      </c>
      <c r="Q24" s="78">
        <v>0.14898959874298626</v>
      </c>
      <c r="R24" s="79" t="e">
        <f>Q24*P23</f>
        <v>#REF!</v>
      </c>
      <c r="S24" s="77" t="e">
        <f>S23-SUM(U23:U28)</f>
        <v>#REF!</v>
      </c>
      <c r="T24" s="78">
        <v>0.15121491649584309</v>
      </c>
      <c r="U24" s="79" t="e">
        <f>T24*S23</f>
        <v>#REF!</v>
      </c>
      <c r="V24" s="77" t="e">
        <f>V23-SUM(X23:X28)</f>
        <v>#REF!</v>
      </c>
      <c r="W24" s="78">
        <v>0.14974064499299591</v>
      </c>
      <c r="X24" s="79" t="e">
        <f>W24*V23</f>
        <v>#REF!</v>
      </c>
      <c r="Z24" s="80" t="s">
        <v>3</v>
      </c>
      <c r="AA24" s="81" t="s">
        <v>58</v>
      </c>
      <c r="AB24" s="77" t="e">
        <f>AB23-SUM(AD23:AD28)</f>
        <v>#REF!</v>
      </c>
      <c r="AC24" s="78">
        <v>0.14869759845849692</v>
      </c>
      <c r="AD24" s="79" t="e">
        <f>AC24*AB23</f>
        <v>#REF!</v>
      </c>
      <c r="AE24" s="77" t="e">
        <f>AE23-SUM(AG23:AG28)</f>
        <v>#REF!</v>
      </c>
      <c r="AF24" s="78">
        <v>0.14783093491428842</v>
      </c>
      <c r="AG24" s="79" t="e">
        <f>AF24*AE23</f>
        <v>#REF!</v>
      </c>
      <c r="AH24" s="77" t="e">
        <f>AH23-SUM(AJ23:AJ28)</f>
        <v>#REF!</v>
      </c>
      <c r="AI24" s="78">
        <v>0.14957651941710801</v>
      </c>
      <c r="AJ24" s="79" t="e">
        <f>AI24*AH23</f>
        <v>#REF!</v>
      </c>
    </row>
    <row r="25" spans="2:36" x14ac:dyDescent="0.2">
      <c r="B25" s="80" t="s">
        <v>3</v>
      </c>
      <c r="C25" s="81" t="s">
        <v>59</v>
      </c>
      <c r="D25" s="77"/>
      <c r="E25" s="78">
        <v>0.1492088659778939</v>
      </c>
      <c r="F25" s="79" t="e">
        <f>E25*D23</f>
        <v>#REF!</v>
      </c>
      <c r="G25" s="77"/>
      <c r="H25" s="78">
        <v>0.15233108120116037</v>
      </c>
      <c r="I25" s="79" t="e">
        <f>H25*G23</f>
        <v>#REF!</v>
      </c>
      <c r="J25" s="77"/>
      <c r="K25" s="78">
        <v>0.15192949398168334</v>
      </c>
      <c r="L25" s="79" t="e">
        <f>K25*J23</f>
        <v>#REF!</v>
      </c>
      <c r="N25" s="80" t="s">
        <v>3</v>
      </c>
      <c r="O25" s="81" t="s">
        <v>59</v>
      </c>
      <c r="P25" s="77"/>
      <c r="Q25" s="78">
        <v>0.11909590524997876</v>
      </c>
      <c r="R25" s="79" t="e">
        <f>Q25*P23</f>
        <v>#REF!</v>
      </c>
      <c r="S25" s="77"/>
      <c r="T25" s="78">
        <v>0.1213527813789754</v>
      </c>
      <c r="U25" s="79" t="e">
        <f>T25*S23</f>
        <v>#REF!</v>
      </c>
      <c r="V25" s="77"/>
      <c r="W25" s="78">
        <v>0.12461089450010795</v>
      </c>
      <c r="X25" s="79" t="e">
        <f>W25*V23</f>
        <v>#REF!</v>
      </c>
      <c r="Z25" s="80" t="s">
        <v>3</v>
      </c>
      <c r="AA25" s="81" t="s">
        <v>59</v>
      </c>
      <c r="AB25" s="77"/>
      <c r="AC25" s="78">
        <v>0.15150845122915674</v>
      </c>
      <c r="AD25" s="79" t="e">
        <f>AC25*AB23</f>
        <v>#REF!</v>
      </c>
      <c r="AE25" s="77"/>
      <c r="AF25" s="78">
        <v>0.15459700696199694</v>
      </c>
      <c r="AG25" s="79" t="e">
        <f>AF25*AE23</f>
        <v>#REF!</v>
      </c>
      <c r="AH25" s="77"/>
      <c r="AI25" s="78">
        <v>0.15483093434061579</v>
      </c>
      <c r="AJ25" s="79" t="e">
        <f>AI25*AH23</f>
        <v>#REF!</v>
      </c>
    </row>
    <row r="26" spans="2:36" x14ac:dyDescent="0.2">
      <c r="B26" s="80" t="s">
        <v>3</v>
      </c>
      <c r="C26" s="81" t="s">
        <v>60</v>
      </c>
      <c r="D26" s="77"/>
      <c r="E26" s="78">
        <v>0.23319867278546427</v>
      </c>
      <c r="F26" s="79" t="e">
        <f>E26*D23</f>
        <v>#REF!</v>
      </c>
      <c r="G26" s="77"/>
      <c r="H26" s="78">
        <v>0.2278151960200353</v>
      </c>
      <c r="I26" s="79" t="e">
        <f>H26*G23</f>
        <v>#REF!</v>
      </c>
      <c r="J26" s="77"/>
      <c r="K26" s="78">
        <v>0.22719660408343911</v>
      </c>
      <c r="L26" s="79" t="e">
        <f>K26*J23</f>
        <v>#REF!</v>
      </c>
      <c r="N26" s="80" t="s">
        <v>3</v>
      </c>
      <c r="O26" s="81" t="s">
        <v>60</v>
      </c>
      <c r="P26" s="77"/>
      <c r="Q26" s="78">
        <v>0.2093719025719939</v>
      </c>
      <c r="R26" s="79" t="e">
        <f>Q26*P23</f>
        <v>#REF!</v>
      </c>
      <c r="S26" s="77"/>
      <c r="T26" s="78">
        <v>0.20908564502536758</v>
      </c>
      <c r="U26" s="79" t="e">
        <f>T26*S23</f>
        <v>#REF!</v>
      </c>
      <c r="V26" s="77"/>
      <c r="W26" s="78">
        <v>0.20160662092739107</v>
      </c>
      <c r="X26" s="79" t="e">
        <f>W26*V23</f>
        <v>#REF!</v>
      </c>
      <c r="Z26" s="80" t="s">
        <v>3</v>
      </c>
      <c r="AA26" s="81" t="s">
        <v>60</v>
      </c>
      <c r="AB26" s="77"/>
      <c r="AC26" s="78">
        <v>0.22530574688366731</v>
      </c>
      <c r="AD26" s="79" t="e">
        <f>AC26*AB23</f>
        <v>#REF!</v>
      </c>
      <c r="AE26" s="77"/>
      <c r="AF26" s="78">
        <v>0.21967925920416606</v>
      </c>
      <c r="AG26" s="79" t="e">
        <f>AF26*AE23</f>
        <v>#REF!</v>
      </c>
      <c r="AH26" s="77"/>
      <c r="AI26" s="78">
        <v>0.21218730499560784</v>
      </c>
      <c r="AJ26" s="79" t="e">
        <f>AI26*AH23</f>
        <v>#REF!</v>
      </c>
    </row>
    <row r="27" spans="2:36" x14ac:dyDescent="0.2">
      <c r="B27" s="80" t="s">
        <v>3</v>
      </c>
      <c r="C27" s="81" t="s">
        <v>61</v>
      </c>
      <c r="D27" s="77"/>
      <c r="E27" s="78">
        <v>0.1461478083396536</v>
      </c>
      <c r="F27" s="79" t="e">
        <f>E27*D23</f>
        <v>#REF!</v>
      </c>
      <c r="G27" s="77"/>
      <c r="H27" s="78">
        <v>0.14584507952088693</v>
      </c>
      <c r="I27" s="79" t="e">
        <f>H27*G23</f>
        <v>#REF!</v>
      </c>
      <c r="J27" s="77"/>
      <c r="K27" s="78">
        <v>0.14689545244013144</v>
      </c>
      <c r="L27" s="79" t="e">
        <f>K27*J23</f>
        <v>#REF!</v>
      </c>
      <c r="N27" s="80" t="s">
        <v>3</v>
      </c>
      <c r="O27" s="81" t="s">
        <v>61</v>
      </c>
      <c r="P27" s="77"/>
      <c r="Q27" s="78">
        <v>0.17050087938374739</v>
      </c>
      <c r="R27" s="79" t="e">
        <f>Q27*P23</f>
        <v>#REF!</v>
      </c>
      <c r="S27" s="77"/>
      <c r="T27" s="78">
        <v>0.16767372968843827</v>
      </c>
      <c r="U27" s="79" t="e">
        <f>T27*S23</f>
        <v>#REF!</v>
      </c>
      <c r="V27" s="77"/>
      <c r="W27" s="78">
        <v>0.16735207680274319</v>
      </c>
      <c r="X27" s="79" t="e">
        <f>W27*V23</f>
        <v>#REF!</v>
      </c>
      <c r="Z27" s="80" t="s">
        <v>3</v>
      </c>
      <c r="AA27" s="81" t="s">
        <v>61</v>
      </c>
      <c r="AB27" s="77"/>
      <c r="AC27" s="78">
        <v>0.15315369278026897</v>
      </c>
      <c r="AD27" s="79" t="e">
        <f>AC27*AB23</f>
        <v>#REF!</v>
      </c>
      <c r="AE27" s="77"/>
      <c r="AF27" s="78">
        <v>0.14962643731062208</v>
      </c>
      <c r="AG27" s="79" t="e">
        <f>AF27*AE23</f>
        <v>#REF!</v>
      </c>
      <c r="AH27" s="77"/>
      <c r="AI27" s="78">
        <v>0.1530520448004232</v>
      </c>
      <c r="AJ27" s="79" t="e">
        <f>AI27*AH23</f>
        <v>#REF!</v>
      </c>
    </row>
    <row r="28" spans="2:36" x14ac:dyDescent="0.2">
      <c r="B28" s="80" t="s">
        <v>3</v>
      </c>
      <c r="C28" s="81" t="s">
        <v>62</v>
      </c>
      <c r="D28" s="77"/>
      <c r="E28" s="78">
        <v>0.18118644894828281</v>
      </c>
      <c r="F28" s="79" t="e">
        <f>E28*D23</f>
        <v>#REF!</v>
      </c>
      <c r="G28" s="77"/>
      <c r="H28" s="78">
        <v>0.18494379979725828</v>
      </c>
      <c r="I28" s="79" t="e">
        <f>H28*G23</f>
        <v>#REF!</v>
      </c>
      <c r="J28" s="77"/>
      <c r="K28" s="78">
        <v>0.18426253631048092</v>
      </c>
      <c r="L28" s="79" t="e">
        <f>K28*J23</f>
        <v>#REF!</v>
      </c>
      <c r="N28" s="80" t="s">
        <v>3</v>
      </c>
      <c r="O28" s="81" t="s">
        <v>62</v>
      </c>
      <c r="P28" s="77"/>
      <c r="Q28" s="78">
        <v>0.17652641217637488</v>
      </c>
      <c r="R28" s="79" t="e">
        <f>Q28*P23</f>
        <v>#REF!</v>
      </c>
      <c r="S28" s="77"/>
      <c r="T28" s="78">
        <v>0.17445628368364144</v>
      </c>
      <c r="U28" s="79" t="e">
        <f>T28*S23</f>
        <v>#REF!</v>
      </c>
      <c r="V28" s="77"/>
      <c r="W28" s="78">
        <v>0.1728207725460762</v>
      </c>
      <c r="X28" s="79" t="e">
        <f>W28*V23</f>
        <v>#REF!</v>
      </c>
      <c r="Z28" s="80" t="s">
        <v>3</v>
      </c>
      <c r="AA28" s="81" t="s">
        <v>62</v>
      </c>
      <c r="AB28" s="77"/>
      <c r="AC28" s="78">
        <v>0.16873134552437138</v>
      </c>
      <c r="AD28" s="79" t="e">
        <f>AC28*AB23</f>
        <v>#REF!</v>
      </c>
      <c r="AE28" s="77"/>
      <c r="AF28" s="78">
        <v>0.17762540262331381</v>
      </c>
      <c r="AG28" s="79" t="e">
        <f>AF28*AE23</f>
        <v>#REF!</v>
      </c>
      <c r="AH28" s="77"/>
      <c r="AI28" s="78">
        <v>0.17525646972719727</v>
      </c>
      <c r="AJ28" s="79" t="e">
        <f>AI28*AH23</f>
        <v>#REF!</v>
      </c>
    </row>
    <row r="29" spans="2:36" x14ac:dyDescent="0.2">
      <c r="B29" s="68" t="s">
        <v>4</v>
      </c>
      <c r="C29" s="73" t="s">
        <v>63</v>
      </c>
      <c r="D29" s="70" t="e">
        <f>#REF!</f>
        <v>#REF!</v>
      </c>
      <c r="E29" s="71">
        <v>7.4352838648071629E-2</v>
      </c>
      <c r="F29" s="72" t="e">
        <f>E29*D29</f>
        <v>#REF!</v>
      </c>
      <c r="G29" s="70" t="e">
        <f>#REF!</f>
        <v>#REF!</v>
      </c>
      <c r="H29" s="71">
        <v>7.4596039837579189E-2</v>
      </c>
      <c r="I29" s="72" t="e">
        <f>H29*G29</f>
        <v>#REF!</v>
      </c>
      <c r="J29" s="70" t="e">
        <f>#REF!</f>
        <v>#REF!</v>
      </c>
      <c r="K29" s="71">
        <v>7.4628870730651511E-2</v>
      </c>
      <c r="L29" s="72" t="e">
        <f>K29*J29</f>
        <v>#REF!</v>
      </c>
      <c r="N29" s="68" t="s">
        <v>4</v>
      </c>
      <c r="O29" s="73" t="s">
        <v>63</v>
      </c>
      <c r="P29" s="70" t="e">
        <f>#REF!</f>
        <v>#REF!</v>
      </c>
      <c r="Q29" s="71">
        <v>6.4200514722860549E-2</v>
      </c>
      <c r="R29" s="72" t="e">
        <f>Q29*P29</f>
        <v>#REF!</v>
      </c>
      <c r="S29" s="70" t="e">
        <f>#REF!</f>
        <v>#REF!</v>
      </c>
      <c r="T29" s="71">
        <v>6.4742720757148181E-2</v>
      </c>
      <c r="U29" s="72" t="e">
        <f>T29*S29</f>
        <v>#REF!</v>
      </c>
      <c r="V29" s="70" t="e">
        <f>#REF!</f>
        <v>#REF!</v>
      </c>
      <c r="W29" s="71">
        <v>6.6481940956608254E-2</v>
      </c>
      <c r="X29" s="72" t="e">
        <f>W29*V29</f>
        <v>#REF!</v>
      </c>
      <c r="Z29" s="68" t="s">
        <v>4</v>
      </c>
      <c r="AA29" s="73" t="s">
        <v>63</v>
      </c>
      <c r="AB29" s="70" t="e">
        <f>#REF!</f>
        <v>#REF!</v>
      </c>
      <c r="AC29" s="71">
        <v>7.5072348673959163E-2</v>
      </c>
      <c r="AD29" s="72" t="e">
        <f>AC29*AB29</f>
        <v>#REF!</v>
      </c>
      <c r="AE29" s="70" t="e">
        <f>#REF!</f>
        <v>#REF!</v>
      </c>
      <c r="AF29" s="71">
        <v>7.5748349301474671E-2</v>
      </c>
      <c r="AG29" s="72" t="e">
        <f>AF29*AE29</f>
        <v>#REF!</v>
      </c>
      <c r="AH29" s="70" t="e">
        <f>#REF!</f>
        <v>#REF!</v>
      </c>
      <c r="AI29" s="71">
        <v>7.8178075631948632E-2</v>
      </c>
      <c r="AJ29" s="72" t="e">
        <f>AI29*AH29</f>
        <v>#REF!</v>
      </c>
    </row>
    <row r="30" spans="2:36" x14ac:dyDescent="0.2">
      <c r="B30" s="68" t="s">
        <v>4</v>
      </c>
      <c r="C30" s="73" t="s">
        <v>64</v>
      </c>
      <c r="D30" s="70" t="e">
        <f>D29-SUM(F29:F34)</f>
        <v>#REF!</v>
      </c>
      <c r="E30" s="71">
        <v>0.11403884140985536</v>
      </c>
      <c r="F30" s="72" t="e">
        <f>E30*D29</f>
        <v>#REF!</v>
      </c>
      <c r="G30" s="70" t="e">
        <f>G29-SUM(I29:I34)</f>
        <v>#REF!</v>
      </c>
      <c r="H30" s="71">
        <v>0.11657012287552196</v>
      </c>
      <c r="I30" s="72" t="e">
        <f>H30*G29</f>
        <v>#REF!</v>
      </c>
      <c r="J30" s="70" t="e">
        <f>J29-SUM(L29:L34)</f>
        <v>#REF!</v>
      </c>
      <c r="K30" s="71">
        <v>0.11704672663048923</v>
      </c>
      <c r="L30" s="72" t="e">
        <f>K30*J29</f>
        <v>#REF!</v>
      </c>
      <c r="N30" s="68" t="s">
        <v>4</v>
      </c>
      <c r="O30" s="73" t="s">
        <v>64</v>
      </c>
      <c r="P30" s="70" t="e">
        <f>P29-SUM(R29:R34)</f>
        <v>#REF!</v>
      </c>
      <c r="Q30" s="71">
        <v>0.1047684962166177</v>
      </c>
      <c r="R30" s="72" t="e">
        <f>Q30*P29</f>
        <v>#REF!</v>
      </c>
      <c r="S30" s="70" t="e">
        <f>S29-SUM(U29:U34)</f>
        <v>#REF!</v>
      </c>
      <c r="T30" s="71">
        <v>0.10528476641259976</v>
      </c>
      <c r="U30" s="72" t="e">
        <f>T30*S29</f>
        <v>#REF!</v>
      </c>
      <c r="V30" s="70" t="e">
        <f>V29-SUM(X29:X34)</f>
        <v>#REF!</v>
      </c>
      <c r="W30" s="71">
        <v>0.10873840895291204</v>
      </c>
      <c r="X30" s="72" t="e">
        <f>W30*V29</f>
        <v>#REF!</v>
      </c>
      <c r="Z30" s="68" t="s">
        <v>4</v>
      </c>
      <c r="AA30" s="73" t="s">
        <v>64</v>
      </c>
      <c r="AB30" s="70" t="e">
        <f>AB29-SUM(AD29:AD34)</f>
        <v>#REF!</v>
      </c>
      <c r="AC30" s="71">
        <v>0.11679423293850881</v>
      </c>
      <c r="AD30" s="72" t="e">
        <f>AC30*AB29</f>
        <v>#REF!</v>
      </c>
      <c r="AE30" s="70" t="e">
        <f>AE29-SUM(AG29:AG34)</f>
        <v>#REF!</v>
      </c>
      <c r="AF30" s="71">
        <v>0.11923170634359473</v>
      </c>
      <c r="AG30" s="72" t="e">
        <f>AF30*AE29</f>
        <v>#REF!</v>
      </c>
      <c r="AH30" s="70" t="e">
        <f>AH29-SUM(AJ29:AJ34)</f>
        <v>#REF!</v>
      </c>
      <c r="AI30" s="71">
        <v>0.12179373601398247</v>
      </c>
      <c r="AJ30" s="72" t="e">
        <f>AI30*AH29</f>
        <v>#REF!</v>
      </c>
    </row>
    <row r="31" spans="2:36" x14ac:dyDescent="0.2">
      <c r="B31" s="68" t="s">
        <v>4</v>
      </c>
      <c r="C31" s="73" t="s">
        <v>65</v>
      </c>
      <c r="D31" s="70"/>
      <c r="E31" s="71">
        <v>0.12939945556352919</v>
      </c>
      <c r="F31" s="72" t="e">
        <f>E31*D29</f>
        <v>#REF!</v>
      </c>
      <c r="G31" s="70"/>
      <c r="H31" s="71">
        <v>0.13105522586828783</v>
      </c>
      <c r="I31" s="72" t="e">
        <f>H31*G29</f>
        <v>#REF!</v>
      </c>
      <c r="J31" s="70"/>
      <c r="K31" s="71">
        <v>0.13089221771104487</v>
      </c>
      <c r="L31" s="72" t="e">
        <f>K31*J29</f>
        <v>#REF!</v>
      </c>
      <c r="N31" s="68" t="s">
        <v>4</v>
      </c>
      <c r="O31" s="73" t="s">
        <v>65</v>
      </c>
      <c r="P31" s="70"/>
      <c r="Q31" s="71">
        <v>0.12619682446889888</v>
      </c>
      <c r="R31" s="72" t="e">
        <f>Q31*P29</f>
        <v>#REF!</v>
      </c>
      <c r="S31" s="70"/>
      <c r="T31" s="71">
        <v>0.1258634506071809</v>
      </c>
      <c r="U31" s="72" t="e">
        <f>T31*S29</f>
        <v>#REF!</v>
      </c>
      <c r="V31" s="70"/>
      <c r="W31" s="71">
        <v>0.12639999687656323</v>
      </c>
      <c r="X31" s="72" t="e">
        <f>W31*V29</f>
        <v>#REF!</v>
      </c>
      <c r="Z31" s="68" t="s">
        <v>4</v>
      </c>
      <c r="AA31" s="73" t="s">
        <v>65</v>
      </c>
      <c r="AB31" s="70"/>
      <c r="AC31" s="71">
        <v>0.12844284791274405</v>
      </c>
      <c r="AD31" s="72" t="e">
        <f>AC31*AB29</f>
        <v>#REF!</v>
      </c>
      <c r="AE31" s="70"/>
      <c r="AF31" s="71">
        <v>0.12898341545757525</v>
      </c>
      <c r="AG31" s="72" t="e">
        <f>AF31*AE29</f>
        <v>#REF!</v>
      </c>
      <c r="AH31" s="70"/>
      <c r="AI31" s="71">
        <v>0.13166105778544032</v>
      </c>
      <c r="AJ31" s="72" t="e">
        <f>AI31*AH29</f>
        <v>#REF!</v>
      </c>
    </row>
    <row r="32" spans="2:36" x14ac:dyDescent="0.2">
      <c r="B32" s="68" t="s">
        <v>4</v>
      </c>
      <c r="C32" s="73" t="s">
        <v>66</v>
      </c>
      <c r="D32" s="70"/>
      <c r="E32" s="71">
        <v>0.27889660707511471</v>
      </c>
      <c r="F32" s="72" t="e">
        <f>E32*D29</f>
        <v>#REF!</v>
      </c>
      <c r="G32" s="70"/>
      <c r="H32" s="71">
        <v>0.2732998031267464</v>
      </c>
      <c r="I32" s="72" t="e">
        <f>H32*G29</f>
        <v>#REF!</v>
      </c>
      <c r="J32" s="70"/>
      <c r="K32" s="71">
        <v>0.27164695429421543</v>
      </c>
      <c r="L32" s="72" t="e">
        <f>K32*J29</f>
        <v>#REF!</v>
      </c>
      <c r="N32" s="68" t="s">
        <v>4</v>
      </c>
      <c r="O32" s="73" t="s">
        <v>66</v>
      </c>
      <c r="P32" s="70"/>
      <c r="Q32" s="71">
        <v>0.26658305726371184</v>
      </c>
      <c r="R32" s="72" t="e">
        <f>Q32*P29</f>
        <v>#REF!</v>
      </c>
      <c r="S32" s="70"/>
      <c r="T32" s="71">
        <v>0.26610800531972434</v>
      </c>
      <c r="U32" s="72" t="e">
        <f>T32*S29</f>
        <v>#REF!</v>
      </c>
      <c r="V32" s="70"/>
      <c r="W32" s="71">
        <v>0.25773589512434031</v>
      </c>
      <c r="X32" s="72" t="e">
        <f>W32*V29</f>
        <v>#REF!</v>
      </c>
      <c r="Z32" s="68" t="s">
        <v>4</v>
      </c>
      <c r="AA32" s="73" t="s">
        <v>66</v>
      </c>
      <c r="AB32" s="70"/>
      <c r="AC32" s="71">
        <v>0.27205904603538617</v>
      </c>
      <c r="AD32" s="72" t="e">
        <f>AC32*AB29</f>
        <v>#REF!</v>
      </c>
      <c r="AE32" s="70"/>
      <c r="AF32" s="71">
        <v>0.27033134373147932</v>
      </c>
      <c r="AG32" s="72" t="e">
        <f>AF32*AE29</f>
        <v>#REF!</v>
      </c>
      <c r="AH32" s="70"/>
      <c r="AI32" s="71">
        <v>0.25861055052193027</v>
      </c>
      <c r="AJ32" s="72" t="e">
        <f>AI32*AH29</f>
        <v>#REF!</v>
      </c>
    </row>
    <row r="33" spans="2:36" x14ac:dyDescent="0.2">
      <c r="B33" s="68" t="s">
        <v>4</v>
      </c>
      <c r="C33" s="73" t="s">
        <v>67</v>
      </c>
      <c r="D33" s="70"/>
      <c r="E33" s="71">
        <v>0.22359581917191215</v>
      </c>
      <c r="F33" s="72" t="e">
        <f>E33*D29</f>
        <v>#REF!</v>
      </c>
      <c r="G33" s="70"/>
      <c r="H33" s="71">
        <v>0.22253685602735881</v>
      </c>
      <c r="I33" s="72" t="e">
        <f>H33*G29</f>
        <v>#REF!</v>
      </c>
      <c r="J33" s="70"/>
      <c r="K33" s="71">
        <v>0.22253371573239802</v>
      </c>
      <c r="L33" s="72" t="e">
        <f>K33*J29</f>
        <v>#REF!</v>
      </c>
      <c r="N33" s="68" t="s">
        <v>4</v>
      </c>
      <c r="O33" s="73" t="s">
        <v>67</v>
      </c>
      <c r="P33" s="70"/>
      <c r="Q33" s="71">
        <v>0.22596617929735299</v>
      </c>
      <c r="R33" s="72" t="e">
        <f>Q33*P29</f>
        <v>#REF!</v>
      </c>
      <c r="S33" s="70"/>
      <c r="T33" s="71">
        <v>0.22316845530726331</v>
      </c>
      <c r="U33" s="72" t="e">
        <f>T33*S29</f>
        <v>#REF!</v>
      </c>
      <c r="V33" s="70"/>
      <c r="W33" s="71">
        <v>0.22349552430719669</v>
      </c>
      <c r="X33" s="72" t="e">
        <f>W33*V29</f>
        <v>#REF!</v>
      </c>
      <c r="Z33" s="68" t="s">
        <v>4</v>
      </c>
      <c r="AA33" s="73" t="s">
        <v>67</v>
      </c>
      <c r="AB33" s="70"/>
      <c r="AC33" s="71">
        <v>0.2316955758302788</v>
      </c>
      <c r="AD33" s="72" t="e">
        <f>AC33*AB29</f>
        <v>#REF!</v>
      </c>
      <c r="AE33" s="70"/>
      <c r="AF33" s="71">
        <v>0.23011511998263767</v>
      </c>
      <c r="AG33" s="72" t="e">
        <f>AF33*AE29</f>
        <v>#REF!</v>
      </c>
      <c r="AH33" s="70"/>
      <c r="AI33" s="71">
        <v>0.23150226852563702</v>
      </c>
      <c r="AJ33" s="72" t="e">
        <f>AI33*AH29</f>
        <v>#REF!</v>
      </c>
    </row>
    <row r="34" spans="2:36" x14ac:dyDescent="0.2">
      <c r="B34" s="68" t="s">
        <v>4</v>
      </c>
      <c r="C34" s="73" t="s">
        <v>68</v>
      </c>
      <c r="D34" s="70"/>
      <c r="E34" s="71">
        <v>0.17971643813151694</v>
      </c>
      <c r="F34" s="72" t="e">
        <f>E34*D29</f>
        <v>#REF!</v>
      </c>
      <c r="G34" s="70"/>
      <c r="H34" s="71">
        <v>0.18194195226450582</v>
      </c>
      <c r="I34" s="72" t="e">
        <f>H34*G29</f>
        <v>#REF!</v>
      </c>
      <c r="J34" s="70"/>
      <c r="K34" s="71">
        <v>0.18325151490120084</v>
      </c>
      <c r="L34" s="72" t="e">
        <f>K34*J29</f>
        <v>#REF!</v>
      </c>
      <c r="N34" s="68" t="s">
        <v>4</v>
      </c>
      <c r="O34" s="73" t="s">
        <v>68</v>
      </c>
      <c r="P34" s="70"/>
      <c r="Q34" s="71">
        <v>0.21228492803055801</v>
      </c>
      <c r="R34" s="72" t="e">
        <f>Q34*P29</f>
        <v>#REF!</v>
      </c>
      <c r="S34" s="70"/>
      <c r="T34" s="71">
        <v>0.21483260159608331</v>
      </c>
      <c r="U34" s="72" t="e">
        <f>T34*S29</f>
        <v>#REF!</v>
      </c>
      <c r="V34" s="70"/>
      <c r="W34" s="71">
        <v>0.21714823378237946</v>
      </c>
      <c r="X34" s="72" t="e">
        <f>W34*V29</f>
        <v>#REF!</v>
      </c>
      <c r="Z34" s="68" t="s">
        <v>4</v>
      </c>
      <c r="AA34" s="73" t="s">
        <v>68</v>
      </c>
      <c r="AB34" s="70"/>
      <c r="AC34" s="71">
        <v>0.17593594860912312</v>
      </c>
      <c r="AD34" s="72" t="e">
        <f>AC34*AB29</f>
        <v>#REF!</v>
      </c>
      <c r="AE34" s="70"/>
      <c r="AF34" s="71">
        <v>0.17559006518323844</v>
      </c>
      <c r="AG34" s="72" t="e">
        <f>AF34*AE29</f>
        <v>#REF!</v>
      </c>
      <c r="AH34" s="70"/>
      <c r="AI34" s="71">
        <v>0.17825431152106122</v>
      </c>
      <c r="AJ34" s="72" t="e">
        <f>AI34*AH29</f>
        <v>#REF!</v>
      </c>
    </row>
    <row r="35" spans="2:36" x14ac:dyDescent="0.2">
      <c r="B35" s="80" t="s">
        <v>5</v>
      </c>
      <c r="C35" s="81" t="s">
        <v>69</v>
      </c>
      <c r="D35" s="77" t="e">
        <f>#REF!</f>
        <v>#REF!</v>
      </c>
      <c r="E35" s="78">
        <v>0.2368383762800271</v>
      </c>
      <c r="F35" s="79" t="e">
        <f>E35*D35</f>
        <v>#REF!</v>
      </c>
      <c r="G35" s="77" t="e">
        <f>#REF!</f>
        <v>#REF!</v>
      </c>
      <c r="H35" s="78">
        <v>0.23502127230347855</v>
      </c>
      <c r="I35" s="79" t="e">
        <f>H35*G35</f>
        <v>#REF!</v>
      </c>
      <c r="J35" s="77" t="e">
        <f>#REF!</f>
        <v>#REF!</v>
      </c>
      <c r="K35" s="78">
        <v>0.23878963460596575</v>
      </c>
      <c r="L35" s="79" t="e">
        <f>K35*J35</f>
        <v>#REF!</v>
      </c>
      <c r="N35" s="80" t="s">
        <v>5</v>
      </c>
      <c r="O35" s="81" t="s">
        <v>69</v>
      </c>
      <c r="P35" s="77" t="e">
        <f>#REF!</f>
        <v>#REF!</v>
      </c>
      <c r="Q35" s="78">
        <v>0.23358275232752981</v>
      </c>
      <c r="R35" s="79" t="e">
        <f>Q35*P35</f>
        <v>#REF!</v>
      </c>
      <c r="S35" s="77" t="e">
        <f>#REF!</f>
        <v>#REF!</v>
      </c>
      <c r="T35" s="78">
        <v>0.23656897336037655</v>
      </c>
      <c r="U35" s="79" t="e">
        <f>T35*S35</f>
        <v>#REF!</v>
      </c>
      <c r="V35" s="77" t="e">
        <f>#REF!</f>
        <v>#REF!</v>
      </c>
      <c r="W35" s="78">
        <v>0.23691979996380355</v>
      </c>
      <c r="X35" s="79" t="e">
        <f>W35*V35</f>
        <v>#REF!</v>
      </c>
      <c r="Z35" s="80" t="s">
        <v>5</v>
      </c>
      <c r="AA35" s="81" t="s">
        <v>69</v>
      </c>
      <c r="AB35" s="77" t="e">
        <f>#REF!</f>
        <v>#REF!</v>
      </c>
      <c r="AC35" s="78">
        <v>0.23411336213976819</v>
      </c>
      <c r="AD35" s="79" t="e">
        <f>AC35*AB35</f>
        <v>#REF!</v>
      </c>
      <c r="AE35" s="77" t="e">
        <f>#REF!</f>
        <v>#REF!</v>
      </c>
      <c r="AF35" s="78">
        <v>0.23467351914503046</v>
      </c>
      <c r="AG35" s="79" t="e">
        <f>AF35*AE35</f>
        <v>#REF!</v>
      </c>
      <c r="AH35" s="77" t="e">
        <f>#REF!</f>
        <v>#REF!</v>
      </c>
      <c r="AI35" s="78">
        <v>0.23868011610780254</v>
      </c>
      <c r="AJ35" s="79" t="e">
        <f>AI35*AH35</f>
        <v>#REF!</v>
      </c>
    </row>
    <row r="36" spans="2:36" x14ac:dyDescent="0.2">
      <c r="B36" s="80" t="s">
        <v>5</v>
      </c>
      <c r="C36" s="81" t="s">
        <v>70</v>
      </c>
      <c r="D36" s="77" t="e">
        <f>D35-SUM(F35:F38)</f>
        <v>#REF!</v>
      </c>
      <c r="E36" s="78">
        <v>0.33979366958112012</v>
      </c>
      <c r="F36" s="79" t="e">
        <f>E36*D35</f>
        <v>#REF!</v>
      </c>
      <c r="G36" s="77" t="e">
        <f>G35-SUM(I35:I38)</f>
        <v>#REF!</v>
      </c>
      <c r="H36" s="78">
        <v>0.34816001126202928</v>
      </c>
      <c r="I36" s="79" t="e">
        <f>H36*G35</f>
        <v>#REF!</v>
      </c>
      <c r="J36" s="77" t="e">
        <f>J35-SUM(L35:L38)</f>
        <v>#REF!</v>
      </c>
      <c r="K36" s="78">
        <v>0.35085660380540468</v>
      </c>
      <c r="L36" s="79" t="e">
        <f>K36*J35</f>
        <v>#REF!</v>
      </c>
      <c r="N36" s="80" t="s">
        <v>5</v>
      </c>
      <c r="O36" s="81" t="s">
        <v>70</v>
      </c>
      <c r="P36" s="77" t="e">
        <f>P35-SUM(R35:R38)</f>
        <v>#REF!</v>
      </c>
      <c r="Q36" s="78">
        <v>0.36649136822547118</v>
      </c>
      <c r="R36" s="79" t="e">
        <f>Q36*P35</f>
        <v>#REF!</v>
      </c>
      <c r="S36" s="77" t="e">
        <f>S35-SUM(U35:U38)</f>
        <v>#REF!</v>
      </c>
      <c r="T36" s="78">
        <v>0.37441256063804723</v>
      </c>
      <c r="U36" s="79" t="e">
        <f>T36*S35</f>
        <v>#REF!</v>
      </c>
      <c r="V36" s="77" t="e">
        <f>V35-SUM(X35:X38)</f>
        <v>#REF!</v>
      </c>
      <c r="W36" s="78">
        <v>0.38285895521640895</v>
      </c>
      <c r="X36" s="79" t="e">
        <f>W36*V35</f>
        <v>#REF!</v>
      </c>
      <c r="Z36" s="80" t="s">
        <v>5</v>
      </c>
      <c r="AA36" s="81" t="s">
        <v>70</v>
      </c>
      <c r="AB36" s="77" t="e">
        <f>AB35-SUM(AD35:AD38)</f>
        <v>#REF!</v>
      </c>
      <c r="AC36" s="78">
        <v>0.34791448718955043</v>
      </c>
      <c r="AD36" s="79" t="e">
        <f>AC36*AB35</f>
        <v>#REF!</v>
      </c>
      <c r="AE36" s="77" t="e">
        <f>AE35-SUM(AG35:AG38)</f>
        <v>#REF!</v>
      </c>
      <c r="AF36" s="78">
        <v>0.35809236010361617</v>
      </c>
      <c r="AG36" s="79" t="e">
        <f>AF36*AE35</f>
        <v>#REF!</v>
      </c>
      <c r="AH36" s="77" t="e">
        <f>AH35-SUM(AJ35:AJ38)</f>
        <v>#REF!</v>
      </c>
      <c r="AI36" s="78">
        <v>0.37088479342106034</v>
      </c>
      <c r="AJ36" s="79" t="e">
        <f>AI36*AH35</f>
        <v>#REF!</v>
      </c>
    </row>
    <row r="37" spans="2:36" x14ac:dyDescent="0.2">
      <c r="B37" s="80" t="s">
        <v>5</v>
      </c>
      <c r="C37" s="81" t="s">
        <v>71</v>
      </c>
      <c r="D37" s="77"/>
      <c r="E37" s="78">
        <v>0.25085356371977618</v>
      </c>
      <c r="F37" s="79" t="e">
        <f>E37*D35</f>
        <v>#REF!</v>
      </c>
      <c r="G37" s="77"/>
      <c r="H37" s="78">
        <v>0.24248831224510395</v>
      </c>
      <c r="I37" s="79" t="e">
        <f>H37*G35</f>
        <v>#REF!</v>
      </c>
      <c r="J37" s="77"/>
      <c r="K37" s="78">
        <v>0.2411165064547236</v>
      </c>
      <c r="L37" s="79" t="e">
        <f>K37*J35</f>
        <v>#REF!</v>
      </c>
      <c r="N37" s="80" t="s">
        <v>5</v>
      </c>
      <c r="O37" s="81" t="s">
        <v>71</v>
      </c>
      <c r="P37" s="77"/>
      <c r="Q37" s="78">
        <v>0.22786588108610384</v>
      </c>
      <c r="R37" s="79" t="e">
        <f>Q37*P35</f>
        <v>#REF!</v>
      </c>
      <c r="S37" s="77"/>
      <c r="T37" s="78">
        <v>0.21858410981690227</v>
      </c>
      <c r="U37" s="79" t="e">
        <f>T37*S35</f>
        <v>#REF!</v>
      </c>
      <c r="V37" s="77"/>
      <c r="W37" s="78">
        <v>0.20867759544501896</v>
      </c>
      <c r="X37" s="79" t="e">
        <f>W37*V35</f>
        <v>#REF!</v>
      </c>
      <c r="Z37" s="80" t="s">
        <v>5</v>
      </c>
      <c r="AA37" s="81" t="s">
        <v>71</v>
      </c>
      <c r="AB37" s="77"/>
      <c r="AC37" s="78">
        <v>0.22365404744176962</v>
      </c>
      <c r="AD37" s="79" t="e">
        <f>AC37*AB35</f>
        <v>#REF!</v>
      </c>
      <c r="AE37" s="77"/>
      <c r="AF37" s="78">
        <v>0.21283836679155371</v>
      </c>
      <c r="AG37" s="79" t="e">
        <f>AF37*AE35</f>
        <v>#REF!</v>
      </c>
      <c r="AH37" s="77"/>
      <c r="AI37" s="78">
        <v>0.19471108444340549</v>
      </c>
      <c r="AJ37" s="79" t="e">
        <f>AI37*AH35</f>
        <v>#REF!</v>
      </c>
    </row>
    <row r="38" spans="2:36" x14ac:dyDescent="0.2">
      <c r="B38" s="80" t="s">
        <v>5</v>
      </c>
      <c r="C38" s="81" t="s">
        <v>72</v>
      </c>
      <c r="D38" s="77"/>
      <c r="E38" s="78">
        <v>0.17251439041907662</v>
      </c>
      <c r="F38" s="79" t="e">
        <f>E38*D35</f>
        <v>#REF!</v>
      </c>
      <c r="G38" s="77"/>
      <c r="H38" s="78">
        <v>0.17433040418938842</v>
      </c>
      <c r="I38" s="79" t="e">
        <f>H38*G35</f>
        <v>#REF!</v>
      </c>
      <c r="J38" s="77"/>
      <c r="K38" s="78">
        <v>0.16923725513390603</v>
      </c>
      <c r="L38" s="79" t="e">
        <f>K38*J35</f>
        <v>#REF!</v>
      </c>
      <c r="N38" s="80" t="s">
        <v>5</v>
      </c>
      <c r="O38" s="81" t="s">
        <v>72</v>
      </c>
      <c r="P38" s="77"/>
      <c r="Q38" s="78">
        <v>0.17205999836089508</v>
      </c>
      <c r="R38" s="79" t="e">
        <f>Q38*P35</f>
        <v>#REF!</v>
      </c>
      <c r="S38" s="77"/>
      <c r="T38" s="78">
        <v>0.17043435618467404</v>
      </c>
      <c r="U38" s="79" t="e">
        <f>T38*S35</f>
        <v>#REF!</v>
      </c>
      <c r="V38" s="77"/>
      <c r="W38" s="78">
        <v>0.17154364937476871</v>
      </c>
      <c r="X38" s="79" t="e">
        <f>W38*V35</f>
        <v>#REF!</v>
      </c>
      <c r="Z38" s="80" t="s">
        <v>5</v>
      </c>
      <c r="AA38" s="81" t="s">
        <v>72</v>
      </c>
      <c r="AB38" s="77"/>
      <c r="AC38" s="78">
        <v>0.1943181032289118</v>
      </c>
      <c r="AD38" s="79" t="e">
        <f>AC38*AB35</f>
        <v>#REF!</v>
      </c>
      <c r="AE38" s="77"/>
      <c r="AF38" s="78">
        <v>0.19439575395979969</v>
      </c>
      <c r="AG38" s="79" t="e">
        <f>AF38*AE35</f>
        <v>#REF!</v>
      </c>
      <c r="AH38" s="77"/>
      <c r="AI38" s="78">
        <v>0.19572400602773166</v>
      </c>
      <c r="AJ38" s="79" t="e">
        <f>AI38*AH35</f>
        <v>#REF!</v>
      </c>
    </row>
    <row r="39" spans="2:36" x14ac:dyDescent="0.2">
      <c r="B39" s="68" t="s">
        <v>6</v>
      </c>
      <c r="C39" s="73" t="s">
        <v>73</v>
      </c>
      <c r="D39" s="70" t="e">
        <f>#REF!</f>
        <v>#REF!</v>
      </c>
      <c r="E39" s="71">
        <v>0.10410665881128391</v>
      </c>
      <c r="F39" s="72" t="e">
        <f>E39*D39</f>
        <v>#REF!</v>
      </c>
      <c r="G39" s="70" t="e">
        <f>#REF!</f>
        <v>#REF!</v>
      </c>
      <c r="H39" s="71">
        <v>0.10671667002395373</v>
      </c>
      <c r="I39" s="72" t="e">
        <f>H39*G39</f>
        <v>#REF!</v>
      </c>
      <c r="J39" s="70" t="e">
        <f>#REF!</f>
        <v>#REF!</v>
      </c>
      <c r="K39" s="71">
        <v>0.10660210060877848</v>
      </c>
      <c r="L39" s="72" t="e">
        <f>K39*J39</f>
        <v>#REF!</v>
      </c>
      <c r="N39" s="68" t="s">
        <v>6</v>
      </c>
      <c r="O39" s="73" t="s">
        <v>73</v>
      </c>
      <c r="P39" s="70" t="e">
        <f>#REF!</f>
        <v>#REF!</v>
      </c>
      <c r="Q39" s="71">
        <v>0.11059505429759017</v>
      </c>
      <c r="R39" s="72" t="e">
        <f>Q39*P39</f>
        <v>#REF!</v>
      </c>
      <c r="S39" s="70" t="e">
        <f>#REF!</f>
        <v>#REF!</v>
      </c>
      <c r="T39" s="71">
        <v>0.11048249986581671</v>
      </c>
      <c r="U39" s="72" t="e">
        <f>T39*S39</f>
        <v>#REF!</v>
      </c>
      <c r="V39" s="70" t="e">
        <f>#REF!</f>
        <v>#REF!</v>
      </c>
      <c r="W39" s="71">
        <v>0.12139537518293683</v>
      </c>
      <c r="X39" s="72" t="e">
        <f>W39*V39</f>
        <v>#REF!</v>
      </c>
      <c r="Z39" s="68" t="s">
        <v>6</v>
      </c>
      <c r="AA39" s="73" t="s">
        <v>73</v>
      </c>
      <c r="AB39" s="70" t="e">
        <f>#REF!</f>
        <v>#REF!</v>
      </c>
      <c r="AC39" s="71">
        <v>0.11025578134753321</v>
      </c>
      <c r="AD39" s="72" t="e">
        <f>AC39*AB39</f>
        <v>#REF!</v>
      </c>
      <c r="AE39" s="70" t="e">
        <f>#REF!</f>
        <v>#REF!</v>
      </c>
      <c r="AF39" s="71">
        <v>0.1118747339495333</v>
      </c>
      <c r="AG39" s="72" t="e">
        <f>AF39*AE39</f>
        <v>#REF!</v>
      </c>
      <c r="AH39" s="70" t="e">
        <f>#REF!</f>
        <v>#REF!</v>
      </c>
      <c r="AI39" s="71">
        <v>0.11433780762695279</v>
      </c>
      <c r="AJ39" s="72" t="e">
        <f>AI39*AH39</f>
        <v>#REF!</v>
      </c>
    </row>
    <row r="40" spans="2:36" x14ac:dyDescent="0.2">
      <c r="B40" s="68" t="s">
        <v>6</v>
      </c>
      <c r="C40" s="73" t="s">
        <v>74</v>
      </c>
      <c r="D40" s="70" t="e">
        <f>D39-SUM(F39:F42)</f>
        <v>#REF!</v>
      </c>
      <c r="E40" s="71">
        <v>0.39858405502836247</v>
      </c>
      <c r="F40" s="72" t="e">
        <f>E40*D39</f>
        <v>#REF!</v>
      </c>
      <c r="G40" s="70" t="e">
        <f>G39-SUM(I39:I42)</f>
        <v>#REF!</v>
      </c>
      <c r="H40" s="71">
        <v>0.394387869857448</v>
      </c>
      <c r="I40" s="72" t="e">
        <f>H40*G39</f>
        <v>#REF!</v>
      </c>
      <c r="J40" s="70" t="e">
        <f>J39-SUM(L39:L42)</f>
        <v>#REF!</v>
      </c>
      <c r="K40" s="71">
        <v>0.39122143105640828</v>
      </c>
      <c r="L40" s="72" t="e">
        <f>K40*J39</f>
        <v>#REF!</v>
      </c>
      <c r="N40" s="68" t="s">
        <v>6</v>
      </c>
      <c r="O40" s="73" t="s">
        <v>74</v>
      </c>
      <c r="P40" s="70" t="e">
        <f>P39-SUM(R39:R42)</f>
        <v>#REF!</v>
      </c>
      <c r="Q40" s="71">
        <v>0.33041880340506746</v>
      </c>
      <c r="R40" s="72" t="e">
        <f>Q40*P39</f>
        <v>#REF!</v>
      </c>
      <c r="S40" s="70" t="e">
        <f>S39-SUM(U39:U42)</f>
        <v>#REF!</v>
      </c>
      <c r="T40" s="71">
        <v>0.32955129645160275</v>
      </c>
      <c r="U40" s="72" t="e">
        <f>T40*S39</f>
        <v>#REF!</v>
      </c>
      <c r="V40" s="70" t="e">
        <f>V39-SUM(X39:X42)</f>
        <v>#REF!</v>
      </c>
      <c r="W40" s="71">
        <v>0.31187960914242346</v>
      </c>
      <c r="X40" s="72" t="e">
        <f>W40*V39</f>
        <v>#REF!</v>
      </c>
      <c r="Z40" s="68" t="s">
        <v>6</v>
      </c>
      <c r="AA40" s="73" t="s">
        <v>74</v>
      </c>
      <c r="AB40" s="70" t="e">
        <f>AB39-SUM(AD39:AD42)</f>
        <v>#REF!</v>
      </c>
      <c r="AC40" s="71">
        <v>0.37821503178776461</v>
      </c>
      <c r="AD40" s="72" t="e">
        <f>AC40*AB39</f>
        <v>#REF!</v>
      </c>
      <c r="AE40" s="70" t="e">
        <f>AE39-SUM(AG39:AG42)</f>
        <v>#REF!</v>
      </c>
      <c r="AF40" s="71">
        <v>0.3746595007872876</v>
      </c>
      <c r="AG40" s="72" t="e">
        <f>AF40*AE39</f>
        <v>#REF!</v>
      </c>
      <c r="AH40" s="70" t="e">
        <f>AH39-SUM(AJ39:AJ42)</f>
        <v>#REF!</v>
      </c>
      <c r="AI40" s="71">
        <v>0.36271155545470957</v>
      </c>
      <c r="AJ40" s="72" t="e">
        <f>AI40*AH39</f>
        <v>#REF!</v>
      </c>
    </row>
    <row r="41" spans="2:36" x14ac:dyDescent="0.2">
      <c r="B41" s="68" t="s">
        <v>6</v>
      </c>
      <c r="C41" s="73" t="s">
        <v>75</v>
      </c>
      <c r="D41" s="70"/>
      <c r="E41" s="71">
        <v>0.28327043253980388</v>
      </c>
      <c r="F41" s="72" t="e">
        <f>E41*D39</f>
        <v>#REF!</v>
      </c>
      <c r="G41" s="70"/>
      <c r="H41" s="71">
        <v>0.2924025512244694</v>
      </c>
      <c r="I41" s="72" t="e">
        <f>H41*G39</f>
        <v>#REF!</v>
      </c>
      <c r="J41" s="70"/>
      <c r="K41" s="71">
        <v>0.29576922740365863</v>
      </c>
      <c r="L41" s="72" t="e">
        <f>K41*J39</f>
        <v>#REF!</v>
      </c>
      <c r="N41" s="68" t="s">
        <v>6</v>
      </c>
      <c r="O41" s="73" t="s">
        <v>75</v>
      </c>
      <c r="P41" s="70"/>
      <c r="Q41" s="71">
        <v>0.33941436202838909</v>
      </c>
      <c r="R41" s="72" t="e">
        <f>Q41*P39</f>
        <v>#REF!</v>
      </c>
      <c r="S41" s="70"/>
      <c r="T41" s="71">
        <v>0.34170963786337882</v>
      </c>
      <c r="U41" s="72" t="e">
        <f>T41*S39</f>
        <v>#REF!</v>
      </c>
      <c r="V41" s="70"/>
      <c r="W41" s="71">
        <v>0.35544673121588488</v>
      </c>
      <c r="X41" s="72" t="e">
        <f>W41*V39</f>
        <v>#REF!</v>
      </c>
      <c r="Z41" s="68" t="s">
        <v>6</v>
      </c>
      <c r="AA41" s="73" t="s">
        <v>75</v>
      </c>
      <c r="AB41" s="70"/>
      <c r="AC41" s="71">
        <v>0.32469299655425271</v>
      </c>
      <c r="AD41" s="72" t="e">
        <f>AC41*AB39</f>
        <v>#REF!</v>
      </c>
      <c r="AE41" s="70"/>
      <c r="AF41" s="71">
        <v>0.33206715146865745</v>
      </c>
      <c r="AG41" s="72" t="e">
        <f>AF41*AE39</f>
        <v>#REF!</v>
      </c>
      <c r="AH41" s="70"/>
      <c r="AI41" s="71">
        <v>0.34901007943645179</v>
      </c>
      <c r="AJ41" s="72" t="e">
        <f>AI41*AH39</f>
        <v>#REF!</v>
      </c>
    </row>
    <row r="42" spans="2:36" x14ac:dyDescent="0.2">
      <c r="B42" s="68" t="s">
        <v>6</v>
      </c>
      <c r="C42" s="73" t="s">
        <v>76</v>
      </c>
      <c r="D42" s="70"/>
      <c r="E42" s="71">
        <v>0.21403885362054983</v>
      </c>
      <c r="F42" s="72" t="e">
        <f>E42*D39</f>
        <v>#REF!</v>
      </c>
      <c r="G42" s="70"/>
      <c r="H42" s="71">
        <v>0.2064929088941288</v>
      </c>
      <c r="I42" s="72" t="e">
        <f>H42*G39</f>
        <v>#REF!</v>
      </c>
      <c r="J42" s="70"/>
      <c r="K42" s="71">
        <v>0.20640724093115467</v>
      </c>
      <c r="L42" s="72" t="e">
        <f>K42*J39</f>
        <v>#REF!</v>
      </c>
      <c r="N42" s="68" t="s">
        <v>6</v>
      </c>
      <c r="O42" s="73" t="s">
        <v>76</v>
      </c>
      <c r="P42" s="70"/>
      <c r="Q42" s="71">
        <v>0.2195717802689533</v>
      </c>
      <c r="R42" s="72" t="e">
        <f>Q42*P39</f>
        <v>#REF!</v>
      </c>
      <c r="S42" s="70"/>
      <c r="T42" s="71">
        <v>0.21825656581920175</v>
      </c>
      <c r="U42" s="72" t="e">
        <f>T42*S39</f>
        <v>#REF!</v>
      </c>
      <c r="V42" s="70"/>
      <c r="W42" s="71">
        <v>0.21127828445875485</v>
      </c>
      <c r="X42" s="72" t="e">
        <f>W42*V39</f>
        <v>#REF!</v>
      </c>
      <c r="Z42" s="68" t="s">
        <v>6</v>
      </c>
      <c r="AA42" s="73" t="s">
        <v>76</v>
      </c>
      <c r="AB42" s="70"/>
      <c r="AC42" s="71">
        <v>0.1868361903104494</v>
      </c>
      <c r="AD42" s="72" t="e">
        <f>AC42*AB39</f>
        <v>#REF!</v>
      </c>
      <c r="AE42" s="70"/>
      <c r="AF42" s="71">
        <v>0.18139861379452177</v>
      </c>
      <c r="AG42" s="72" t="e">
        <f>AF42*AE39</f>
        <v>#REF!</v>
      </c>
      <c r="AH42" s="70"/>
      <c r="AI42" s="71">
        <v>0.1739405574818858</v>
      </c>
      <c r="AJ42" s="72" t="e">
        <f>AI42*AH39</f>
        <v>#REF!</v>
      </c>
    </row>
    <row r="43" spans="2:36" x14ac:dyDescent="0.2">
      <c r="B43" s="80" t="s">
        <v>15</v>
      </c>
      <c r="C43" s="81" t="s">
        <v>77</v>
      </c>
      <c r="D43" s="77" t="e">
        <f>#REF!</f>
        <v>#REF!</v>
      </c>
      <c r="E43" s="78">
        <v>0.29679789058839423</v>
      </c>
      <c r="F43" s="79" t="e">
        <f>E43*D43</f>
        <v>#REF!</v>
      </c>
      <c r="G43" s="77" t="e">
        <f>#REF!</f>
        <v>#REF!</v>
      </c>
      <c r="H43" s="78">
        <v>0.29273527672408572</v>
      </c>
      <c r="I43" s="79" t="e">
        <f>H43*G43</f>
        <v>#REF!</v>
      </c>
      <c r="J43" s="77" t="e">
        <f>#REF!</f>
        <v>#REF!</v>
      </c>
      <c r="K43" s="78">
        <v>0.29115765904015384</v>
      </c>
      <c r="L43" s="79" t="e">
        <f>K43*J43</f>
        <v>#REF!</v>
      </c>
      <c r="N43" s="80" t="s">
        <v>15</v>
      </c>
      <c r="O43" s="81" t="s">
        <v>77</v>
      </c>
      <c r="P43" s="77" t="e">
        <f>#REF!</f>
        <v>#REF!</v>
      </c>
      <c r="Q43" s="78">
        <v>0.45390585625597052</v>
      </c>
      <c r="R43" s="79" t="e">
        <f>Q43*P43</f>
        <v>#REF!</v>
      </c>
      <c r="S43" s="77" t="e">
        <f>#REF!</f>
        <v>#REF!</v>
      </c>
      <c r="T43" s="78">
        <v>0.4398031267054856</v>
      </c>
      <c r="U43" s="79" t="e">
        <f>T43*S43</f>
        <v>#REF!</v>
      </c>
      <c r="V43" s="77" t="e">
        <f>#REF!</f>
        <v>#REF!</v>
      </c>
      <c r="W43" s="78">
        <v>0.45332330944235655</v>
      </c>
      <c r="X43" s="79" t="e">
        <f>W43*V43</f>
        <v>#REF!</v>
      </c>
      <c r="Z43" s="80" t="s">
        <v>15</v>
      </c>
      <c r="AA43" s="81" t="s">
        <v>77</v>
      </c>
      <c r="AB43" s="77" t="e">
        <f>#REF!</f>
        <v>#REF!</v>
      </c>
      <c r="AC43" s="78">
        <v>0.33466304239856737</v>
      </c>
      <c r="AD43" s="79" t="e">
        <f>AC43*AB43</f>
        <v>#REF!</v>
      </c>
      <c r="AE43" s="77" t="e">
        <f>#REF!</f>
        <v>#REF!</v>
      </c>
      <c r="AF43" s="78">
        <v>0.32113650772097074</v>
      </c>
      <c r="AG43" s="79" t="e">
        <f>AF43*AE43</f>
        <v>#REF!</v>
      </c>
      <c r="AH43" s="77" t="e">
        <f>#REF!</f>
        <v>#REF!</v>
      </c>
      <c r="AI43" s="78">
        <v>0.32512727713686057</v>
      </c>
      <c r="AJ43" s="79" t="e">
        <f>AI43*AH43</f>
        <v>#REF!</v>
      </c>
    </row>
    <row r="44" spans="2:36" x14ac:dyDescent="0.2">
      <c r="B44" s="80" t="s">
        <v>15</v>
      </c>
      <c r="C44" s="81" t="s">
        <v>78</v>
      </c>
      <c r="D44" s="77" t="e">
        <f>D43-SUM(F43:F46)</f>
        <v>#REF!</v>
      </c>
      <c r="E44" s="78">
        <v>7.5874732124742883E-2</v>
      </c>
      <c r="F44" s="79" t="e">
        <f>E44*D43</f>
        <v>#REF!</v>
      </c>
      <c r="G44" s="77" t="e">
        <f>G43-SUM(I43:I46)</f>
        <v>#REF!</v>
      </c>
      <c r="H44" s="78">
        <v>8.0404987761552651E-2</v>
      </c>
      <c r="I44" s="79" t="e">
        <f>H44*G43</f>
        <v>#REF!</v>
      </c>
      <c r="J44" s="77" t="e">
        <f>J43-SUM(L43:L46)</f>
        <v>#REF!</v>
      </c>
      <c r="K44" s="78">
        <v>8.1060500502149274E-2</v>
      </c>
      <c r="L44" s="79" t="e">
        <f>K44*J43</f>
        <v>#REF!</v>
      </c>
      <c r="N44" s="80" t="s">
        <v>15</v>
      </c>
      <c r="O44" s="81" t="s">
        <v>78</v>
      </c>
      <c r="P44" s="77" t="e">
        <f>P43-SUM(R43:R46)</f>
        <v>#REF!</v>
      </c>
      <c r="Q44" s="78">
        <v>8.5669044344465567E-2</v>
      </c>
      <c r="R44" s="79" t="e">
        <f>Q44*P43</f>
        <v>#REF!</v>
      </c>
      <c r="S44" s="77" t="e">
        <f>S43-SUM(U43:U46)</f>
        <v>#REF!</v>
      </c>
      <c r="T44" s="78">
        <v>8.5887860635544572E-2</v>
      </c>
      <c r="U44" s="79" t="e">
        <f>T44*S43</f>
        <v>#REF!</v>
      </c>
      <c r="V44" s="77" t="e">
        <f>V43-SUM(X43:X46)</f>
        <v>#REF!</v>
      </c>
      <c r="W44" s="78">
        <v>9.3302105294141152E-2</v>
      </c>
      <c r="X44" s="79" t="e">
        <f>W44*V43</f>
        <v>#REF!</v>
      </c>
      <c r="Z44" s="80" t="s">
        <v>15</v>
      </c>
      <c r="AA44" s="81" t="s">
        <v>78</v>
      </c>
      <c r="AB44" s="77" t="e">
        <f>AB43-SUM(AD43:AD46)</f>
        <v>#REF!</v>
      </c>
      <c r="AC44" s="78">
        <v>9.8372095183046418E-2</v>
      </c>
      <c r="AD44" s="79" t="e">
        <f>AC44*AB43</f>
        <v>#REF!</v>
      </c>
      <c r="AE44" s="77" t="e">
        <f>AE43-SUM(AG43:AG46)</f>
        <v>#REF!</v>
      </c>
      <c r="AF44" s="78">
        <v>0.10155553019051507</v>
      </c>
      <c r="AG44" s="79" t="e">
        <f>AF44*AE43</f>
        <v>#REF!</v>
      </c>
      <c r="AH44" s="77" t="e">
        <f>AH43-SUM(AJ43:AJ46)</f>
        <v>#REF!</v>
      </c>
      <c r="AI44" s="78">
        <v>0.1128669570614203</v>
      </c>
      <c r="AJ44" s="79" t="e">
        <f>AI44*AH43</f>
        <v>#REF!</v>
      </c>
    </row>
    <row r="45" spans="2:36" x14ac:dyDescent="0.2">
      <c r="B45" s="80" t="s">
        <v>15</v>
      </c>
      <c r="C45" s="81" t="s">
        <v>79</v>
      </c>
      <c r="D45" s="77"/>
      <c r="E45" s="78">
        <v>0.2874887421779484</v>
      </c>
      <c r="F45" s="79" t="e">
        <f>E45*D43</f>
        <v>#REF!</v>
      </c>
      <c r="G45" s="77"/>
      <c r="H45" s="78">
        <v>0.28804658404775152</v>
      </c>
      <c r="I45" s="79" t="e">
        <f>H45*G43</f>
        <v>#REF!</v>
      </c>
      <c r="J45" s="77"/>
      <c r="K45" s="78">
        <v>0.28979033757472272</v>
      </c>
      <c r="L45" s="79" t="e">
        <f>K45*J43</f>
        <v>#REF!</v>
      </c>
      <c r="N45" s="80" t="s">
        <v>15</v>
      </c>
      <c r="O45" s="81" t="s">
        <v>79</v>
      </c>
      <c r="P45" s="77"/>
      <c r="Q45" s="78">
        <v>0.23484790829546176</v>
      </c>
      <c r="R45" s="79" t="e">
        <f>Q45*P43</f>
        <v>#REF!</v>
      </c>
      <c r="S45" s="77"/>
      <c r="T45" s="78">
        <v>0.24455853104814462</v>
      </c>
      <c r="U45" s="79" t="e">
        <f>T45*S43</f>
        <v>#REF!</v>
      </c>
      <c r="V45" s="77"/>
      <c r="W45" s="78">
        <v>0.23446310287015668</v>
      </c>
      <c r="X45" s="79" t="e">
        <f>W45*V43</f>
        <v>#REF!</v>
      </c>
      <c r="Z45" s="80" t="s">
        <v>15</v>
      </c>
      <c r="AA45" s="81" t="s">
        <v>79</v>
      </c>
      <c r="AB45" s="77"/>
      <c r="AC45" s="78">
        <v>0.25503317083475474</v>
      </c>
      <c r="AD45" s="79" t="e">
        <f>AC45*AB43</f>
        <v>#REF!</v>
      </c>
      <c r="AE45" s="77"/>
      <c r="AF45" s="78">
        <v>0.26593416624326965</v>
      </c>
      <c r="AG45" s="79" t="e">
        <f>AF45*AE43</f>
        <v>#REF!</v>
      </c>
      <c r="AH45" s="77"/>
      <c r="AI45" s="78">
        <v>0.25745135874794955</v>
      </c>
      <c r="AJ45" s="79" t="e">
        <f>AI45*AH43</f>
        <v>#REF!</v>
      </c>
    </row>
    <row r="46" spans="2:36" x14ac:dyDescent="0.2">
      <c r="B46" s="80" t="s">
        <v>15</v>
      </c>
      <c r="C46" s="81" t="s">
        <v>80</v>
      </c>
      <c r="D46" s="77"/>
      <c r="E46" s="78">
        <v>0.33983863510891449</v>
      </c>
      <c r="F46" s="79" t="e">
        <f>E46*D43</f>
        <v>#REF!</v>
      </c>
      <c r="G46" s="77"/>
      <c r="H46" s="78">
        <v>0.33881315146661017</v>
      </c>
      <c r="I46" s="79" t="e">
        <f>H46*G43</f>
        <v>#REF!</v>
      </c>
      <c r="J46" s="77"/>
      <c r="K46" s="78">
        <v>0.33799150288297419</v>
      </c>
      <c r="L46" s="79" t="e">
        <f>K46*J43</f>
        <v>#REF!</v>
      </c>
      <c r="N46" s="80" t="s">
        <v>15</v>
      </c>
      <c r="O46" s="81" t="s">
        <v>80</v>
      </c>
      <c r="P46" s="77"/>
      <c r="Q46" s="78">
        <v>0.22557719110410207</v>
      </c>
      <c r="R46" s="79" t="e">
        <f>Q46*P43</f>
        <v>#REF!</v>
      </c>
      <c r="S46" s="77"/>
      <c r="T46" s="78">
        <v>0.22975048161082523</v>
      </c>
      <c r="U46" s="79" t="e">
        <f>T46*S43</f>
        <v>#REF!</v>
      </c>
      <c r="V46" s="77"/>
      <c r="W46" s="78">
        <v>0.21891148239334568</v>
      </c>
      <c r="X46" s="79" t="e">
        <f>W46*V43</f>
        <v>#REF!</v>
      </c>
      <c r="Z46" s="80" t="s">
        <v>15</v>
      </c>
      <c r="AA46" s="81" t="s">
        <v>80</v>
      </c>
      <c r="AB46" s="77"/>
      <c r="AC46" s="78">
        <v>0.31193169158363138</v>
      </c>
      <c r="AD46" s="79" t="e">
        <f>AC46*AB43</f>
        <v>#REF!</v>
      </c>
      <c r="AE46" s="77"/>
      <c r="AF46" s="78">
        <v>0.31137379584524438</v>
      </c>
      <c r="AG46" s="79" t="e">
        <f>AF46*AE43</f>
        <v>#REF!</v>
      </c>
      <c r="AH46" s="77"/>
      <c r="AI46" s="78">
        <v>0.30455440705376952</v>
      </c>
      <c r="AJ46" s="79" t="e">
        <f>AI46*AH43</f>
        <v>#REF!</v>
      </c>
    </row>
    <row r="47" spans="2:36" x14ac:dyDescent="0.2">
      <c r="B47" s="68" t="s">
        <v>7</v>
      </c>
      <c r="C47" s="73" t="s">
        <v>81</v>
      </c>
      <c r="D47" s="70" t="e">
        <f>#REF!</f>
        <v>#REF!</v>
      </c>
      <c r="E47" s="71">
        <v>0.19145672988024812</v>
      </c>
      <c r="F47" s="72" t="e">
        <f>E47*D47</f>
        <v>#REF!</v>
      </c>
      <c r="G47" s="70" t="e">
        <f>#REF!</f>
        <v>#REF!</v>
      </c>
      <c r="H47" s="71">
        <v>0.18587914758453977</v>
      </c>
      <c r="I47" s="72" t="e">
        <f>H47*G47</f>
        <v>#REF!</v>
      </c>
      <c r="J47" s="70" t="e">
        <f>#REF!</f>
        <v>#REF!</v>
      </c>
      <c r="K47" s="71">
        <v>0.16983099334624319</v>
      </c>
      <c r="L47" s="72" t="e">
        <f>K47*J47</f>
        <v>#REF!</v>
      </c>
      <c r="N47" s="68" t="s">
        <v>7</v>
      </c>
      <c r="O47" s="73" t="s">
        <v>81</v>
      </c>
      <c r="P47" s="70" t="e">
        <f>#REF!</f>
        <v>#REF!</v>
      </c>
      <c r="Q47" s="71">
        <v>0.13805643855823035</v>
      </c>
      <c r="R47" s="72" t="e">
        <f>Q47*P47</f>
        <v>#REF!</v>
      </c>
      <c r="S47" s="70" t="e">
        <f>#REF!</f>
        <v>#REF!</v>
      </c>
      <c r="T47" s="71">
        <v>0.13781503615303162</v>
      </c>
      <c r="U47" s="72" t="e">
        <f>T47*S47</f>
        <v>#REF!</v>
      </c>
      <c r="V47" s="70" t="e">
        <f>#REF!</f>
        <v>#REF!</v>
      </c>
      <c r="W47" s="71">
        <v>0.11707778718968215</v>
      </c>
      <c r="X47" s="72" t="e">
        <f>W47*V47</f>
        <v>#REF!</v>
      </c>
      <c r="Z47" s="68" t="s">
        <v>7</v>
      </c>
      <c r="AA47" s="73" t="s">
        <v>81</v>
      </c>
      <c r="AB47" s="70" t="e">
        <f>#REF!</f>
        <v>#REF!</v>
      </c>
      <c r="AC47" s="71">
        <v>0.16261179572905199</v>
      </c>
      <c r="AD47" s="72" t="e">
        <f>AC47*AB47</f>
        <v>#REF!</v>
      </c>
      <c r="AE47" s="70" t="e">
        <f>#REF!</f>
        <v>#REF!</v>
      </c>
      <c r="AF47" s="71">
        <v>0.15856895574511315</v>
      </c>
      <c r="AG47" s="72" t="e">
        <f>AF47*AE47</f>
        <v>#REF!</v>
      </c>
      <c r="AH47" s="70" t="e">
        <f>#REF!</f>
        <v>#REF!</v>
      </c>
      <c r="AI47" s="71">
        <v>0.13225662544062936</v>
      </c>
      <c r="AJ47" s="72" t="e">
        <f>AI47*AH47</f>
        <v>#REF!</v>
      </c>
    </row>
    <row r="48" spans="2:36" x14ac:dyDescent="0.2">
      <c r="B48" s="68" t="s">
        <v>7</v>
      </c>
      <c r="C48" s="73" t="s">
        <v>82</v>
      </c>
      <c r="D48" s="70" t="e">
        <f>D47-SUM(F47:F51)</f>
        <v>#REF!</v>
      </c>
      <c r="E48" s="71">
        <v>0.10539755300097753</v>
      </c>
      <c r="F48" s="72" t="e">
        <f>E48*D47</f>
        <v>#REF!</v>
      </c>
      <c r="G48" s="70" t="e">
        <f>G47-SUM(I47:I51)</f>
        <v>#REF!</v>
      </c>
      <c r="H48" s="71">
        <v>0.10979178654297629</v>
      </c>
      <c r="I48" s="72" t="e">
        <f>H48*G47</f>
        <v>#REF!</v>
      </c>
      <c r="J48" s="70" t="e">
        <f>J47-SUM(L47:L51)</f>
        <v>#REF!</v>
      </c>
      <c r="K48" s="71">
        <v>0.11790450359664555</v>
      </c>
      <c r="L48" s="72" t="e">
        <f>K48*J47</f>
        <v>#REF!</v>
      </c>
      <c r="N48" s="68" t="s">
        <v>7</v>
      </c>
      <c r="O48" s="73" t="s">
        <v>82</v>
      </c>
      <c r="P48" s="70" t="e">
        <f>P47-SUM(R47:R51)</f>
        <v>#REF!</v>
      </c>
      <c r="Q48" s="71">
        <v>0.23414750485774588</v>
      </c>
      <c r="R48" s="72" t="e">
        <f>Q48*P47</f>
        <v>#REF!</v>
      </c>
      <c r="S48" s="70" t="e">
        <f>S47-SUM(U47:U51)</f>
        <v>#REF!</v>
      </c>
      <c r="T48" s="71">
        <v>0.23361100748375252</v>
      </c>
      <c r="U48" s="72" t="e">
        <f>T48*S47</f>
        <v>#REF!</v>
      </c>
      <c r="V48" s="70" t="e">
        <f>V47-SUM(X47:X51)</f>
        <v>#REF!</v>
      </c>
      <c r="W48" s="71">
        <v>0.25925205859257772</v>
      </c>
      <c r="X48" s="72" t="e">
        <f>W48*V47</f>
        <v>#REF!</v>
      </c>
      <c r="Z48" s="68" t="s">
        <v>7</v>
      </c>
      <c r="AA48" s="73" t="s">
        <v>82</v>
      </c>
      <c r="AB48" s="70" t="e">
        <f>AB47-SUM(AD47:AD51)</f>
        <v>#REF!</v>
      </c>
      <c r="AC48" s="71">
        <v>0.13503604710019379</v>
      </c>
      <c r="AD48" s="72" t="e">
        <f>AC48*AB47</f>
        <v>#REF!</v>
      </c>
      <c r="AE48" s="70" t="e">
        <f>AE47-SUM(AG47:AG51)</f>
        <v>#REF!</v>
      </c>
      <c r="AF48" s="71">
        <v>0.13365365619628194</v>
      </c>
      <c r="AG48" s="72" t="e">
        <f>AF48*AE47</f>
        <v>#REF!</v>
      </c>
      <c r="AH48" s="70" t="e">
        <f>AH47-SUM(AJ47:AJ51)</f>
        <v>#REF!</v>
      </c>
      <c r="AI48" s="71">
        <v>0.1506881886329747</v>
      </c>
      <c r="AJ48" s="72" t="e">
        <f>AI48*AH47</f>
        <v>#REF!</v>
      </c>
    </row>
    <row r="49" spans="2:36" x14ac:dyDescent="0.2">
      <c r="B49" s="68" t="s">
        <v>7</v>
      </c>
      <c r="C49" s="73" t="s">
        <v>83</v>
      </c>
      <c r="D49" s="70"/>
      <c r="E49" s="71">
        <v>0.28140237917494337</v>
      </c>
      <c r="F49" s="72" t="e">
        <f>E49*D47</f>
        <v>#REF!</v>
      </c>
      <c r="G49" s="70"/>
      <c r="H49" s="71">
        <v>0.28354062368127925</v>
      </c>
      <c r="I49" s="72" t="e">
        <f>H49*G47</f>
        <v>#REF!</v>
      </c>
      <c r="J49" s="70"/>
      <c r="K49" s="71">
        <v>0.28611817702393894</v>
      </c>
      <c r="L49" s="72" t="e">
        <f>K49*J47</f>
        <v>#REF!</v>
      </c>
      <c r="N49" s="68" t="s">
        <v>7</v>
      </c>
      <c r="O49" s="73" t="s">
        <v>83</v>
      </c>
      <c r="P49" s="70"/>
      <c r="Q49" s="71">
        <v>0.23719156710429562</v>
      </c>
      <c r="R49" s="72" t="e">
        <f>Q49*P47</f>
        <v>#REF!</v>
      </c>
      <c r="S49" s="70"/>
      <c r="T49" s="71">
        <v>0.23937677436425397</v>
      </c>
      <c r="U49" s="72" t="e">
        <f>T49*S47</f>
        <v>#REF!</v>
      </c>
      <c r="V49" s="70"/>
      <c r="W49" s="71">
        <v>0.2371333231118114</v>
      </c>
      <c r="X49" s="72" t="e">
        <f>W49*V47</f>
        <v>#REF!</v>
      </c>
      <c r="Z49" s="68" t="s">
        <v>7</v>
      </c>
      <c r="AA49" s="73" t="s">
        <v>83</v>
      </c>
      <c r="AB49" s="70"/>
      <c r="AC49" s="71">
        <v>0.29258130001687371</v>
      </c>
      <c r="AD49" s="72" t="e">
        <f>AC49*AB47</f>
        <v>#REF!</v>
      </c>
      <c r="AE49" s="70"/>
      <c r="AF49" s="71">
        <v>0.29816828689580005</v>
      </c>
      <c r="AG49" s="72" t="e">
        <f>AF49*AE47</f>
        <v>#REF!</v>
      </c>
      <c r="AH49" s="70"/>
      <c r="AI49" s="71">
        <v>0.30163166080507914</v>
      </c>
      <c r="AJ49" s="72" t="e">
        <f>AI49*AH47</f>
        <v>#REF!</v>
      </c>
    </row>
    <row r="50" spans="2:36" x14ac:dyDescent="0.2">
      <c r="B50" s="68" t="s">
        <v>7</v>
      </c>
      <c r="C50" s="73" t="s">
        <v>84</v>
      </c>
      <c r="D50" s="70"/>
      <c r="E50" s="71">
        <v>0.15036697821767139</v>
      </c>
      <c r="F50" s="72" t="e">
        <f>E50*D47</f>
        <v>#REF!</v>
      </c>
      <c r="G50" s="70"/>
      <c r="H50" s="71">
        <v>0.15027949536661855</v>
      </c>
      <c r="I50" s="72" t="e">
        <f>H50*G47</f>
        <v>#REF!</v>
      </c>
      <c r="J50" s="70"/>
      <c r="K50" s="71">
        <v>0.15422599583174026</v>
      </c>
      <c r="L50" s="72" t="e">
        <f>K50*J47</f>
        <v>#REF!</v>
      </c>
      <c r="N50" s="68" t="s">
        <v>7</v>
      </c>
      <c r="O50" s="73" t="s">
        <v>84</v>
      </c>
      <c r="P50" s="70"/>
      <c r="Q50" s="71">
        <v>0.15484370175801293</v>
      </c>
      <c r="R50" s="72" t="e">
        <f>Q50*P47</f>
        <v>#REF!</v>
      </c>
      <c r="S50" s="70"/>
      <c r="T50" s="71">
        <v>0.15325415984407242</v>
      </c>
      <c r="U50" s="72" t="e">
        <f>T50*S47</f>
        <v>#REF!</v>
      </c>
      <c r="V50" s="70"/>
      <c r="W50" s="71">
        <v>0.1598788298023249</v>
      </c>
      <c r="X50" s="72" t="e">
        <f>W50*V47</f>
        <v>#REF!</v>
      </c>
      <c r="Z50" s="68" t="s">
        <v>7</v>
      </c>
      <c r="AA50" s="73" t="s">
        <v>84</v>
      </c>
      <c r="AB50" s="70"/>
      <c r="AC50" s="71">
        <v>0.16228959895398926</v>
      </c>
      <c r="AD50" s="72" t="e">
        <f>AC50*AB47</f>
        <v>#REF!</v>
      </c>
      <c r="AE50" s="70"/>
      <c r="AF50" s="71">
        <v>0.16338829755216475</v>
      </c>
      <c r="AG50" s="72" t="e">
        <f>AF50*AE47</f>
        <v>#REF!</v>
      </c>
      <c r="AH50" s="70"/>
      <c r="AI50" s="71">
        <v>0.17566404776195269</v>
      </c>
      <c r="AJ50" s="72" t="e">
        <f>AI50*AH47</f>
        <v>#REF!</v>
      </c>
    </row>
    <row r="51" spans="2:36" x14ac:dyDescent="0.2">
      <c r="B51" s="68" t="s">
        <v>7</v>
      </c>
      <c r="C51" s="73" t="s">
        <v>85</v>
      </c>
      <c r="D51" s="70"/>
      <c r="E51" s="71">
        <v>0.27137635972615959</v>
      </c>
      <c r="F51" s="72" t="e">
        <f>E51*D47</f>
        <v>#REF!</v>
      </c>
      <c r="G51" s="70"/>
      <c r="H51" s="71">
        <v>0.27050894682458615</v>
      </c>
      <c r="I51" s="72" t="e">
        <f>H51*G47</f>
        <v>#REF!</v>
      </c>
      <c r="J51" s="70"/>
      <c r="K51" s="71">
        <v>0.27192033020143203</v>
      </c>
      <c r="L51" s="72" t="e">
        <f>K51*J47</f>
        <v>#REF!</v>
      </c>
      <c r="N51" s="68" t="s">
        <v>7</v>
      </c>
      <c r="O51" s="73" t="s">
        <v>85</v>
      </c>
      <c r="P51" s="70"/>
      <c r="Q51" s="71">
        <v>0.23576078772171535</v>
      </c>
      <c r="R51" s="72" t="e">
        <f>Q51*P47</f>
        <v>#REF!</v>
      </c>
      <c r="S51" s="70"/>
      <c r="T51" s="71">
        <v>0.23594302215488949</v>
      </c>
      <c r="U51" s="72" t="e">
        <f>T51*S47</f>
        <v>#REF!</v>
      </c>
      <c r="V51" s="70"/>
      <c r="W51" s="71">
        <v>0.22665800130360375</v>
      </c>
      <c r="X51" s="72" t="e">
        <f>W51*V47</f>
        <v>#REF!</v>
      </c>
      <c r="Z51" s="68" t="s">
        <v>7</v>
      </c>
      <c r="AA51" s="73" t="s">
        <v>85</v>
      </c>
      <c r="AB51" s="70"/>
      <c r="AC51" s="71">
        <v>0.24748125819989106</v>
      </c>
      <c r="AD51" s="72" t="e">
        <f>AC51*AB47</f>
        <v>#REF!</v>
      </c>
      <c r="AE51" s="70"/>
      <c r="AF51" s="71">
        <v>0.24622080361064011</v>
      </c>
      <c r="AG51" s="72" t="e">
        <f>AF51*AE47</f>
        <v>#REF!</v>
      </c>
      <c r="AH51" s="70"/>
      <c r="AI51" s="71">
        <v>0.23975947735936395</v>
      </c>
      <c r="AJ51" s="72" t="e">
        <f>AI51*AH47</f>
        <v>#REF!</v>
      </c>
    </row>
    <row r="52" spans="2:36" x14ac:dyDescent="0.2">
      <c r="B52" s="80" t="s">
        <v>8</v>
      </c>
      <c r="C52" s="81" t="s">
        <v>86</v>
      </c>
      <c r="D52" s="77" t="e">
        <f>#REF!</f>
        <v>#REF!</v>
      </c>
      <c r="E52" s="78">
        <v>0.23870953162711142</v>
      </c>
      <c r="F52" s="79" t="e">
        <f>E52*D52</f>
        <v>#REF!</v>
      </c>
      <c r="G52" s="77" t="e">
        <f>#REF!</f>
        <v>#REF!</v>
      </c>
      <c r="H52" s="78">
        <v>0.23244311994573491</v>
      </c>
      <c r="I52" s="79" t="e">
        <f>H52*G52</f>
        <v>#REF!</v>
      </c>
      <c r="J52" s="77" t="e">
        <f>#REF!</f>
        <v>#REF!</v>
      </c>
      <c r="K52" s="78">
        <v>0.23127747902171208</v>
      </c>
      <c r="L52" s="79" t="e">
        <f>K52*J52</f>
        <v>#REF!</v>
      </c>
      <c r="N52" s="80" t="s">
        <v>8</v>
      </c>
      <c r="O52" s="81" t="s">
        <v>86</v>
      </c>
      <c r="P52" s="77" t="e">
        <f>#REF!</f>
        <v>#REF!</v>
      </c>
      <c r="Q52" s="78">
        <v>0.16461569895899605</v>
      </c>
      <c r="R52" s="79" t="e">
        <f>Q52*P52</f>
        <v>#REF!</v>
      </c>
      <c r="S52" s="77" t="e">
        <f>#REF!</f>
        <v>#REF!</v>
      </c>
      <c r="T52" s="78">
        <v>0.16091761715428018</v>
      </c>
      <c r="U52" s="79" t="e">
        <f>T52*S52</f>
        <v>#REF!</v>
      </c>
      <c r="V52" s="77" t="e">
        <f>#REF!</f>
        <v>#REF!</v>
      </c>
      <c r="W52" s="78">
        <v>0.15866426435448738</v>
      </c>
      <c r="X52" s="79" t="e">
        <f>W52*V52</f>
        <v>#REF!</v>
      </c>
      <c r="Z52" s="80" t="s">
        <v>8</v>
      </c>
      <c r="AA52" s="81" t="s">
        <v>86</v>
      </c>
      <c r="AB52" s="77" t="e">
        <f>#REF!</f>
        <v>#REF!</v>
      </c>
      <c r="AC52" s="78">
        <v>0.25209394268726171</v>
      </c>
      <c r="AD52" s="79" t="e">
        <f>AC52*AB52</f>
        <v>#REF!</v>
      </c>
      <c r="AE52" s="77" t="e">
        <f>#REF!</f>
        <v>#REF!</v>
      </c>
      <c r="AF52" s="78">
        <v>0.24643903620754223</v>
      </c>
      <c r="AG52" s="79" t="e">
        <f>AF52*AE52</f>
        <v>#REF!</v>
      </c>
      <c r="AH52" s="77" t="e">
        <f>#REF!</f>
        <v>#REF!</v>
      </c>
      <c r="AI52" s="78">
        <v>0.24906983671562838</v>
      </c>
      <c r="AJ52" s="79" t="e">
        <f>AI52*AH52</f>
        <v>#REF!</v>
      </c>
    </row>
    <row r="53" spans="2:36" x14ac:dyDescent="0.2">
      <c r="B53" s="80" t="s">
        <v>8</v>
      </c>
      <c r="C53" s="81" t="s">
        <v>87</v>
      </c>
      <c r="D53" s="77" t="e">
        <f>D52-SUM(F52:F58)</f>
        <v>#REF!</v>
      </c>
      <c r="E53" s="78">
        <v>9.5193714261963283E-2</v>
      </c>
      <c r="F53" s="79" t="e">
        <f>E53*D52</f>
        <v>#REF!</v>
      </c>
      <c r="G53" s="77" t="e">
        <f>G52-SUM(I52:I58)</f>
        <v>#REF!</v>
      </c>
      <c r="H53" s="78">
        <v>9.4681331709603009E-2</v>
      </c>
      <c r="I53" s="79" t="e">
        <f>H53*G52</f>
        <v>#REF!</v>
      </c>
      <c r="J53" s="77" t="e">
        <f>J52-SUM(L52:L58)</f>
        <v>#REF!</v>
      </c>
      <c r="K53" s="78">
        <v>9.728415342249061E-2</v>
      </c>
      <c r="L53" s="79" t="e">
        <f>K53*J52</f>
        <v>#REF!</v>
      </c>
      <c r="N53" s="80" t="s">
        <v>8</v>
      </c>
      <c r="O53" s="81" t="s">
        <v>87</v>
      </c>
      <c r="P53" s="77" t="e">
        <f>P52-SUM(R52:R58)</f>
        <v>#REF!</v>
      </c>
      <c r="Q53" s="78">
        <v>0.10336474769630322</v>
      </c>
      <c r="R53" s="79" t="e">
        <f>Q53*P52</f>
        <v>#REF!</v>
      </c>
      <c r="S53" s="77" t="e">
        <f>S52-SUM(U52:U58)</f>
        <v>#REF!</v>
      </c>
      <c r="T53" s="78">
        <v>0.10152165319964164</v>
      </c>
      <c r="U53" s="79" t="e">
        <f>T53*S52</f>
        <v>#REF!</v>
      </c>
      <c r="V53" s="77" t="e">
        <f>V52-SUM(X52:X58)</f>
        <v>#REF!</v>
      </c>
      <c r="W53" s="78">
        <v>0.10094733042508543</v>
      </c>
      <c r="X53" s="79" t="e">
        <f>W53*V52</f>
        <v>#REF!</v>
      </c>
      <c r="Z53" s="80" t="s">
        <v>8</v>
      </c>
      <c r="AA53" s="81" t="s">
        <v>87</v>
      </c>
      <c r="AB53" s="77" t="e">
        <f>AB52-SUM(AD52:AD58)</f>
        <v>#REF!</v>
      </c>
      <c r="AC53" s="78">
        <v>8.8345680753653413E-2</v>
      </c>
      <c r="AD53" s="79" t="e">
        <f>AC53*AB52</f>
        <v>#REF!</v>
      </c>
      <c r="AE53" s="77" t="e">
        <f>AE52-SUM(AG52:AG58)</f>
        <v>#REF!</v>
      </c>
      <c r="AF53" s="78">
        <v>8.7701277452154766E-2</v>
      </c>
      <c r="AG53" s="79" t="e">
        <f>AF53*AE52</f>
        <v>#REF!</v>
      </c>
      <c r="AH53" s="77" t="e">
        <f>AH52-SUM(AJ52:AJ58)</f>
        <v>#REF!</v>
      </c>
      <c r="AI53" s="78">
        <v>8.9583869156759754E-2</v>
      </c>
      <c r="AJ53" s="79" t="e">
        <f>AI53*AH52</f>
        <v>#REF!</v>
      </c>
    </row>
    <row r="54" spans="2:36" x14ac:dyDescent="0.2">
      <c r="B54" s="80" t="s">
        <v>8</v>
      </c>
      <c r="C54" s="81" t="s">
        <v>88</v>
      </c>
      <c r="D54" s="77"/>
      <c r="E54" s="78">
        <v>0.11242531094067779</v>
      </c>
      <c r="F54" s="79" t="e">
        <f>E54*D52</f>
        <v>#REF!</v>
      </c>
      <c r="G54" s="77"/>
      <c r="H54" s="78">
        <v>0.11002848681483633</v>
      </c>
      <c r="I54" s="79" t="e">
        <f>H54*G52</f>
        <v>#REF!</v>
      </c>
      <c r="J54" s="77"/>
      <c r="K54" s="78">
        <v>0.11140377996983067</v>
      </c>
      <c r="L54" s="79" t="e">
        <f>K54*J52</f>
        <v>#REF!</v>
      </c>
      <c r="N54" s="80" t="s">
        <v>8</v>
      </c>
      <c r="O54" s="81" t="s">
        <v>88</v>
      </c>
      <c r="P54" s="77"/>
      <c r="Q54" s="78">
        <v>0.13597741235785296</v>
      </c>
      <c r="R54" s="79" t="e">
        <f>Q54*P52</f>
        <v>#REF!</v>
      </c>
      <c r="S54" s="77"/>
      <c r="T54" s="78">
        <v>0.13262150413296095</v>
      </c>
      <c r="U54" s="79" t="e">
        <f>T54*S52</f>
        <v>#REF!</v>
      </c>
      <c r="V54" s="77"/>
      <c r="W54" s="78">
        <v>0.13423110443768935</v>
      </c>
      <c r="X54" s="79" t="e">
        <f>W54*V52</f>
        <v>#REF!</v>
      </c>
      <c r="Z54" s="80" t="s">
        <v>8</v>
      </c>
      <c r="AA54" s="81" t="s">
        <v>88</v>
      </c>
      <c r="AB54" s="77"/>
      <c r="AC54" s="78">
        <v>0.11695212955206918</v>
      </c>
      <c r="AD54" s="79" t="e">
        <f>AC54*AB52</f>
        <v>#REF!</v>
      </c>
      <c r="AE54" s="77"/>
      <c r="AF54" s="78">
        <v>0.11411538162168579</v>
      </c>
      <c r="AG54" s="79" t="e">
        <f>AF54*AE52</f>
        <v>#REF!</v>
      </c>
      <c r="AH54" s="77"/>
      <c r="AI54" s="78">
        <v>0.11378230132590818</v>
      </c>
      <c r="AJ54" s="79" t="e">
        <f>AI54*AH52</f>
        <v>#REF!</v>
      </c>
    </row>
    <row r="55" spans="2:36" x14ac:dyDescent="0.2">
      <c r="B55" s="80" t="s">
        <v>8</v>
      </c>
      <c r="C55" s="81" t="s">
        <v>89</v>
      </c>
      <c r="D55" s="77"/>
      <c r="E55" s="78">
        <v>0.23328317116194089</v>
      </c>
      <c r="F55" s="79" t="e">
        <f>E55*D52</f>
        <v>#REF!</v>
      </c>
      <c r="G55" s="77"/>
      <c r="H55" s="78">
        <v>0.24211773532699549</v>
      </c>
      <c r="I55" s="79" t="e">
        <f>H55*G52</f>
        <v>#REF!</v>
      </c>
      <c r="J55" s="77"/>
      <c r="K55" s="78">
        <v>0.24100529806944931</v>
      </c>
      <c r="L55" s="79" t="e">
        <f>K55*J52</f>
        <v>#REF!</v>
      </c>
      <c r="N55" s="80" t="s">
        <v>8</v>
      </c>
      <c r="O55" s="81" t="s">
        <v>89</v>
      </c>
      <c r="P55" s="77"/>
      <c r="Q55" s="78">
        <v>0.26811944703119478</v>
      </c>
      <c r="R55" s="79" t="e">
        <f>Q55*P52</f>
        <v>#REF!</v>
      </c>
      <c r="S55" s="77"/>
      <c r="T55" s="78">
        <v>0.27459166231326143</v>
      </c>
      <c r="U55" s="79" t="e">
        <f>T55*S52</f>
        <v>#REF!</v>
      </c>
      <c r="V55" s="77"/>
      <c r="W55" s="78">
        <v>0.27508400777014536</v>
      </c>
      <c r="X55" s="79" t="e">
        <f>W55*V52</f>
        <v>#REF!</v>
      </c>
      <c r="Z55" s="80" t="s">
        <v>8</v>
      </c>
      <c r="AA55" s="81" t="s">
        <v>89</v>
      </c>
      <c r="AB55" s="77"/>
      <c r="AC55" s="78">
        <v>0.23814357130325239</v>
      </c>
      <c r="AD55" s="79" t="e">
        <f>AC55*AB52</f>
        <v>#REF!</v>
      </c>
      <c r="AE55" s="77"/>
      <c r="AF55" s="78">
        <v>0.24582785008598082</v>
      </c>
      <c r="AG55" s="79" t="e">
        <f>AF55*AE52</f>
        <v>#REF!</v>
      </c>
      <c r="AH55" s="77"/>
      <c r="AI55" s="78">
        <v>0.24238099078141562</v>
      </c>
      <c r="AJ55" s="79" t="e">
        <f>AI55*AH52</f>
        <v>#REF!</v>
      </c>
    </row>
    <row r="56" spans="2:36" x14ac:dyDescent="0.2">
      <c r="B56" s="80" t="s">
        <v>8</v>
      </c>
      <c r="C56" s="81" t="s">
        <v>674</v>
      </c>
      <c r="D56" s="77"/>
      <c r="E56" s="78">
        <v>0.15347292781994151</v>
      </c>
      <c r="F56" s="79" t="e">
        <f>E56*D52</f>
        <v>#REF!</v>
      </c>
      <c r="G56" s="77"/>
      <c r="H56" s="78">
        <v>0.15320738522158264</v>
      </c>
      <c r="I56" s="79" t="e">
        <f>H56*G52</f>
        <v>#REF!</v>
      </c>
      <c r="J56" s="77"/>
      <c r="K56" s="78">
        <v>0.15125007377568733</v>
      </c>
      <c r="L56" s="79" t="e">
        <f>K56*J52</f>
        <v>#REF!</v>
      </c>
      <c r="N56" s="80" t="s">
        <v>8</v>
      </c>
      <c r="O56" s="81" t="s">
        <v>674</v>
      </c>
      <c r="P56" s="77"/>
      <c r="Q56" s="78">
        <v>0.15240990526657333</v>
      </c>
      <c r="R56" s="79" t="e">
        <f>Q56*P52</f>
        <v>#REF!</v>
      </c>
      <c r="S56" s="77"/>
      <c r="T56" s="78">
        <v>0.15288793485213781</v>
      </c>
      <c r="U56" s="79" t="e">
        <f>T56*S52</f>
        <v>#REF!</v>
      </c>
      <c r="V56" s="77"/>
      <c r="W56" s="78">
        <v>0.15067408232023763</v>
      </c>
      <c r="X56" s="79" t="e">
        <f>W56*V52</f>
        <v>#REF!</v>
      </c>
      <c r="Z56" s="80" t="s">
        <v>8</v>
      </c>
      <c r="AA56" s="81" t="s">
        <v>674</v>
      </c>
      <c r="AB56" s="77"/>
      <c r="AC56" s="78">
        <v>0.13972076631987718</v>
      </c>
      <c r="AD56" s="79" t="e">
        <f>AC56*AB52</f>
        <v>#REF!</v>
      </c>
      <c r="AE56" s="77"/>
      <c r="AF56" s="78">
        <v>0.13974889035186802</v>
      </c>
      <c r="AG56" s="79" t="e">
        <f>AF56*AE52</f>
        <v>#REF!</v>
      </c>
      <c r="AH56" s="77"/>
      <c r="AI56" s="78">
        <v>0.13781616460496038</v>
      </c>
      <c r="AJ56" s="79" t="e">
        <f>AI56*AH52</f>
        <v>#REF!</v>
      </c>
    </row>
    <row r="57" spans="2:36" x14ac:dyDescent="0.2">
      <c r="B57" s="80" t="s">
        <v>8</v>
      </c>
      <c r="C57" s="81" t="s">
        <v>90</v>
      </c>
      <c r="D57" s="77"/>
      <c r="E57" s="78">
        <v>5.4053600351648176E-2</v>
      </c>
      <c r="F57" s="79" t="e">
        <f>E57*D52</f>
        <v>#REF!</v>
      </c>
      <c r="G57" s="77"/>
      <c r="H57" s="78">
        <v>5.6485663959858615E-2</v>
      </c>
      <c r="I57" s="79" t="e">
        <f>H57*G52</f>
        <v>#REF!</v>
      </c>
      <c r="J57" s="77"/>
      <c r="K57" s="78">
        <v>5.5431426135227772E-2</v>
      </c>
      <c r="L57" s="79" t="e">
        <f>K57*J52</f>
        <v>#REF!</v>
      </c>
      <c r="N57" s="80" t="s">
        <v>8</v>
      </c>
      <c r="O57" s="81" t="s">
        <v>90</v>
      </c>
      <c r="P57" s="77"/>
      <c r="Q57" s="78">
        <v>6.4597395887662404E-2</v>
      </c>
      <c r="R57" s="79" t="e">
        <f>Q57*P52</f>
        <v>#REF!</v>
      </c>
      <c r="S57" s="77"/>
      <c r="T57" s="78">
        <v>6.6125979874572971E-2</v>
      </c>
      <c r="U57" s="79" t="e">
        <f>T57*S52</f>
        <v>#REF!</v>
      </c>
      <c r="V57" s="77"/>
      <c r="W57" s="78">
        <v>6.8121732393832748E-2</v>
      </c>
      <c r="X57" s="79" t="e">
        <f>W57*V52</f>
        <v>#REF!</v>
      </c>
      <c r="Z57" s="80" t="s">
        <v>8</v>
      </c>
      <c r="AA57" s="81" t="s">
        <v>90</v>
      </c>
      <c r="AB57" s="77"/>
      <c r="AC57" s="78">
        <v>5.5312211973372445E-2</v>
      </c>
      <c r="AD57" s="79" t="e">
        <f>AC57*AB52</f>
        <v>#REF!</v>
      </c>
      <c r="AE57" s="77"/>
      <c r="AF57" s="78">
        <v>5.6164021481074751E-2</v>
      </c>
      <c r="AG57" s="79" t="e">
        <f>AF57*AE52</f>
        <v>#REF!</v>
      </c>
      <c r="AH57" s="77"/>
      <c r="AI57" s="78">
        <v>5.6574714569594377E-2</v>
      </c>
      <c r="AJ57" s="79" t="e">
        <f>AI57*AH52</f>
        <v>#REF!</v>
      </c>
    </row>
    <row r="58" spans="2:36" x14ac:dyDescent="0.2">
      <c r="B58" s="80" t="s">
        <v>8</v>
      </c>
      <c r="C58" s="81" t="s">
        <v>91</v>
      </c>
      <c r="D58" s="77"/>
      <c r="E58" s="78">
        <v>0.11286174383671695</v>
      </c>
      <c r="F58" s="79" t="e">
        <f>E58*D52</f>
        <v>#REF!</v>
      </c>
      <c r="G58" s="77"/>
      <c r="H58" s="78">
        <v>0.11103627702138907</v>
      </c>
      <c r="I58" s="79" t="e">
        <f>H58*G52</f>
        <v>#REF!</v>
      </c>
      <c r="J58" s="77"/>
      <c r="K58" s="78">
        <v>0.11234778960560216</v>
      </c>
      <c r="L58" s="79" t="e">
        <f>K58*J52</f>
        <v>#REF!</v>
      </c>
      <c r="N58" s="80" t="s">
        <v>8</v>
      </c>
      <c r="O58" s="81" t="s">
        <v>91</v>
      </c>
      <c r="P58" s="77"/>
      <c r="Q58" s="78">
        <v>0.1109153928014171</v>
      </c>
      <c r="R58" s="79" t="e">
        <f>Q58*P52</f>
        <v>#REF!</v>
      </c>
      <c r="S58" s="77"/>
      <c r="T58" s="78">
        <v>0.11133364847314495</v>
      </c>
      <c r="U58" s="79" t="e">
        <f>T58*S52</f>
        <v>#REF!</v>
      </c>
      <c r="V58" s="77"/>
      <c r="W58" s="78">
        <v>0.11227747829852207</v>
      </c>
      <c r="X58" s="79" t="e">
        <f>W58*V52</f>
        <v>#REF!</v>
      </c>
      <c r="Z58" s="80" t="s">
        <v>8</v>
      </c>
      <c r="AA58" s="81" t="s">
        <v>91</v>
      </c>
      <c r="AB58" s="77"/>
      <c r="AC58" s="78">
        <v>0.10943169741051344</v>
      </c>
      <c r="AD58" s="79" t="e">
        <f>AC58*AB52</f>
        <v>#REF!</v>
      </c>
      <c r="AE58" s="77"/>
      <c r="AF58" s="78">
        <v>0.11000354279969365</v>
      </c>
      <c r="AG58" s="79" t="e">
        <f>AF58*AE52</f>
        <v>#REF!</v>
      </c>
      <c r="AH58" s="77"/>
      <c r="AI58" s="78">
        <v>0.11079212284573324</v>
      </c>
      <c r="AJ58" s="79" t="e">
        <f>AI58*AH52</f>
        <v>#REF!</v>
      </c>
    </row>
    <row r="59" spans="2:36" x14ac:dyDescent="0.2">
      <c r="B59" s="68" t="s">
        <v>9</v>
      </c>
      <c r="C59" s="73" t="s">
        <v>92</v>
      </c>
      <c r="D59" s="70" t="e">
        <f>#REF!</f>
        <v>#REF!</v>
      </c>
      <c r="E59" s="71">
        <v>8.510416281149781E-2</v>
      </c>
      <c r="F59" s="72" t="e">
        <f>E59*D59</f>
        <v>#REF!</v>
      </c>
      <c r="G59" s="70" t="e">
        <f>#REF!</f>
        <v>#REF!</v>
      </c>
      <c r="H59" s="71">
        <v>8.4435687231674286E-2</v>
      </c>
      <c r="I59" s="72" t="e">
        <f>H59*G59</f>
        <v>#REF!</v>
      </c>
      <c r="J59" s="70" t="e">
        <f>#REF!</f>
        <v>#REF!</v>
      </c>
      <c r="K59" s="71">
        <v>8.5245420699770952E-2</v>
      </c>
      <c r="L59" s="72" t="e">
        <f>K59*J59</f>
        <v>#REF!</v>
      </c>
      <c r="N59" s="68" t="s">
        <v>9</v>
      </c>
      <c r="O59" s="73" t="s">
        <v>92</v>
      </c>
      <c r="P59" s="70" t="e">
        <f>#REF!</f>
        <v>#REF!</v>
      </c>
      <c r="Q59" s="71">
        <v>6.3499472437955035E-2</v>
      </c>
      <c r="R59" s="72" t="e">
        <f>Q59*P59</f>
        <v>#REF!</v>
      </c>
      <c r="S59" s="70" t="e">
        <f>#REF!</f>
        <v>#REF!</v>
      </c>
      <c r="T59" s="71">
        <v>6.3804984101659232E-2</v>
      </c>
      <c r="U59" s="72" t="e">
        <f>T59*S59</f>
        <v>#REF!</v>
      </c>
      <c r="V59" s="70" t="e">
        <f>#REF!</f>
        <v>#REF!</v>
      </c>
      <c r="W59" s="71">
        <v>6.3863033510758629E-2</v>
      </c>
      <c r="X59" s="72" t="e">
        <f>W59*V59</f>
        <v>#REF!</v>
      </c>
      <c r="Z59" s="68" t="s">
        <v>9</v>
      </c>
      <c r="AA59" s="73" t="s">
        <v>92</v>
      </c>
      <c r="AB59" s="70" t="e">
        <f>#REF!</f>
        <v>#REF!</v>
      </c>
      <c r="AC59" s="71">
        <v>8.3255311673497687E-2</v>
      </c>
      <c r="AD59" s="72" t="e">
        <f>AC59*AB59</f>
        <v>#REF!</v>
      </c>
      <c r="AE59" s="70" t="e">
        <f>#REF!</f>
        <v>#REF!</v>
      </c>
      <c r="AF59" s="71">
        <v>8.3830706462213189E-2</v>
      </c>
      <c r="AG59" s="72" t="e">
        <f>AF59*AE59</f>
        <v>#REF!</v>
      </c>
      <c r="AH59" s="70" t="e">
        <f>#REF!</f>
        <v>#REF!</v>
      </c>
      <c r="AI59" s="71">
        <v>8.3874820581116394E-2</v>
      </c>
      <c r="AJ59" s="72" t="e">
        <f>AI59*AH59</f>
        <v>#REF!</v>
      </c>
    </row>
    <row r="60" spans="2:36" x14ac:dyDescent="0.2">
      <c r="B60" s="68" t="s">
        <v>9</v>
      </c>
      <c r="C60" s="73" t="s">
        <v>93</v>
      </c>
      <c r="D60" s="70" t="e">
        <f>D59-SUM(F59:F66)</f>
        <v>#REF!</v>
      </c>
      <c r="E60" s="71">
        <v>0.21561785474357803</v>
      </c>
      <c r="F60" s="72" t="e">
        <f>E60*D59</f>
        <v>#REF!</v>
      </c>
      <c r="G60" s="70" t="e">
        <f>G59-SUM(I59:I66)</f>
        <v>#REF!</v>
      </c>
      <c r="H60" s="71">
        <v>0.21174722070748067</v>
      </c>
      <c r="I60" s="72" t="e">
        <f>H60*G59</f>
        <v>#REF!</v>
      </c>
      <c r="J60" s="70" t="e">
        <f>J59-SUM(L59:L66)</f>
        <v>#REF!</v>
      </c>
      <c r="K60" s="71">
        <v>0.21174554264535159</v>
      </c>
      <c r="L60" s="72" t="e">
        <f>K60*J59</f>
        <v>#REF!</v>
      </c>
      <c r="N60" s="68" t="s">
        <v>9</v>
      </c>
      <c r="O60" s="73" t="s">
        <v>93</v>
      </c>
      <c r="P60" s="70" t="e">
        <f>P59-SUM(R59:R66)</f>
        <v>#REF!</v>
      </c>
      <c r="Q60" s="71">
        <v>0.28388371265424711</v>
      </c>
      <c r="R60" s="72" t="e">
        <f>Q60*P59</f>
        <v>#REF!</v>
      </c>
      <c r="S60" s="70" t="e">
        <f>S59-SUM(U59:U66)</f>
        <v>#REF!</v>
      </c>
      <c r="T60" s="71">
        <v>0.27810673431944055</v>
      </c>
      <c r="U60" s="72" t="e">
        <f>T60*S59</f>
        <v>#REF!</v>
      </c>
      <c r="V60" s="70" t="e">
        <f>V59-SUM(X59:X66)</f>
        <v>#REF!</v>
      </c>
      <c r="W60" s="71">
        <v>0.27212360057669338</v>
      </c>
      <c r="X60" s="72" t="e">
        <f>W60*V59</f>
        <v>#REF!</v>
      </c>
      <c r="Z60" s="68" t="s">
        <v>9</v>
      </c>
      <c r="AA60" s="73" t="s">
        <v>93</v>
      </c>
      <c r="AB60" s="70" t="e">
        <f>AB59-SUM(AD59:AD66)</f>
        <v>#REF!</v>
      </c>
      <c r="AC60" s="71">
        <v>0.21191856583865523</v>
      </c>
      <c r="AD60" s="72" t="e">
        <f>AC60*AB59</f>
        <v>#REF!</v>
      </c>
      <c r="AE60" s="70" t="e">
        <f>AE59-SUM(AG59:AG66)</f>
        <v>#REF!</v>
      </c>
      <c r="AF60" s="71">
        <v>0.20433124517521922</v>
      </c>
      <c r="AG60" s="72" t="e">
        <f>AF60*AE59</f>
        <v>#REF!</v>
      </c>
      <c r="AH60" s="70" t="e">
        <f>AH59-SUM(AJ59:AJ66)</f>
        <v>#REF!</v>
      </c>
      <c r="AI60" s="71">
        <v>0.20244539022799338</v>
      </c>
      <c r="AJ60" s="72" t="e">
        <f>AI60*AH59</f>
        <v>#REF!</v>
      </c>
    </row>
    <row r="61" spans="2:36" x14ac:dyDescent="0.2">
      <c r="B61" s="68" t="s">
        <v>9</v>
      </c>
      <c r="C61" s="73" t="s">
        <v>94</v>
      </c>
      <c r="D61" s="70"/>
      <c r="E61" s="71">
        <v>0.15279382770312941</v>
      </c>
      <c r="F61" s="72" t="e">
        <f>E61*D59</f>
        <v>#REF!</v>
      </c>
      <c r="G61" s="70"/>
      <c r="H61" s="71">
        <v>0.15655807676753128</v>
      </c>
      <c r="I61" s="72" t="e">
        <f>H61*G59</f>
        <v>#REF!</v>
      </c>
      <c r="J61" s="70"/>
      <c r="K61" s="71">
        <v>0.15676197748220502</v>
      </c>
      <c r="L61" s="72" t="e">
        <f>K61*J59</f>
        <v>#REF!</v>
      </c>
      <c r="N61" s="68" t="s">
        <v>9</v>
      </c>
      <c r="O61" s="73" t="s">
        <v>94</v>
      </c>
      <c r="P61" s="70"/>
      <c r="Q61" s="71">
        <v>0.11794011396009019</v>
      </c>
      <c r="R61" s="72" t="e">
        <f>Q61*P59</f>
        <v>#REF!</v>
      </c>
      <c r="S61" s="70"/>
      <c r="T61" s="71">
        <v>0.12064900810608857</v>
      </c>
      <c r="U61" s="72" t="e">
        <f>T61*S59</f>
        <v>#REF!</v>
      </c>
      <c r="V61" s="70"/>
      <c r="W61" s="71">
        <v>0.12327280194535671</v>
      </c>
      <c r="X61" s="72" t="e">
        <f>W61*V59</f>
        <v>#REF!</v>
      </c>
      <c r="Z61" s="68" t="s">
        <v>9</v>
      </c>
      <c r="AA61" s="73" t="s">
        <v>94</v>
      </c>
      <c r="AB61" s="70"/>
      <c r="AC61" s="71">
        <v>0.15147685037087166</v>
      </c>
      <c r="AD61" s="72" t="e">
        <f>AC61*AB59</f>
        <v>#REF!</v>
      </c>
      <c r="AE61" s="70"/>
      <c r="AF61" s="71">
        <v>0.15555434397671641</v>
      </c>
      <c r="AG61" s="72" t="e">
        <f>AF61*AE59</f>
        <v>#REF!</v>
      </c>
      <c r="AH61" s="70"/>
      <c r="AI61" s="71">
        <v>0.15685466801713802</v>
      </c>
      <c r="AJ61" s="72" t="e">
        <f>AI61*AH59</f>
        <v>#REF!</v>
      </c>
    </row>
    <row r="62" spans="2:36" x14ac:dyDescent="0.2">
      <c r="B62" s="68" t="s">
        <v>9</v>
      </c>
      <c r="C62" s="73" t="s">
        <v>675</v>
      </c>
      <c r="D62" s="70"/>
      <c r="E62" s="71">
        <v>0.14455749327184497</v>
      </c>
      <c r="F62" s="72" t="e">
        <f>E62*D59</f>
        <v>#REF!</v>
      </c>
      <c r="G62" s="70"/>
      <c r="H62" s="71">
        <v>0.14311181058308742</v>
      </c>
      <c r="I62" s="72" t="e">
        <f>H62*G59</f>
        <v>#REF!</v>
      </c>
      <c r="J62" s="70"/>
      <c r="K62" s="71">
        <v>0.14381550371159188</v>
      </c>
      <c r="L62" s="72" t="e">
        <f>K62*J59</f>
        <v>#REF!</v>
      </c>
      <c r="N62" s="68" t="s">
        <v>9</v>
      </c>
      <c r="O62" s="73" t="s">
        <v>675</v>
      </c>
      <c r="P62" s="70"/>
      <c r="Q62" s="71">
        <v>0.10734355930844554</v>
      </c>
      <c r="R62" s="72" t="e">
        <f>Q62*P59</f>
        <v>#REF!</v>
      </c>
      <c r="S62" s="70"/>
      <c r="T62" s="71">
        <v>0.10910294734898364</v>
      </c>
      <c r="U62" s="72" t="e">
        <f>T62*S59</f>
        <v>#REF!</v>
      </c>
      <c r="V62" s="70"/>
      <c r="W62" s="71">
        <v>0.11181235075658842</v>
      </c>
      <c r="X62" s="72" t="e">
        <f>W62*V59</f>
        <v>#REF!</v>
      </c>
      <c r="Z62" s="68" t="s">
        <v>9</v>
      </c>
      <c r="AA62" s="73" t="s">
        <v>675</v>
      </c>
      <c r="AB62" s="70"/>
      <c r="AC62" s="71">
        <v>0.14204644121418072</v>
      </c>
      <c r="AD62" s="72" t="e">
        <f>AC62*AB59</f>
        <v>#REF!</v>
      </c>
      <c r="AE62" s="70"/>
      <c r="AF62" s="71">
        <v>0.14344184278644531</v>
      </c>
      <c r="AG62" s="72" t="e">
        <f>AF62*AE59</f>
        <v>#REF!</v>
      </c>
      <c r="AH62" s="70"/>
      <c r="AI62" s="71">
        <v>0.14539389489368496</v>
      </c>
      <c r="AJ62" s="72" t="e">
        <f>AI62*AH59</f>
        <v>#REF!</v>
      </c>
    </row>
    <row r="63" spans="2:36" x14ac:dyDescent="0.2">
      <c r="B63" s="68" t="s">
        <v>9</v>
      </c>
      <c r="C63" s="73" t="s">
        <v>95</v>
      </c>
      <c r="D63" s="70"/>
      <c r="E63" s="71">
        <v>0.16966817054781438</v>
      </c>
      <c r="F63" s="72" t="e">
        <f>E63*D59</f>
        <v>#REF!</v>
      </c>
      <c r="G63" s="70"/>
      <c r="H63" s="71">
        <v>0.17033827945846478</v>
      </c>
      <c r="I63" s="72" t="e">
        <f>H63*G59</f>
        <v>#REF!</v>
      </c>
      <c r="J63" s="70"/>
      <c r="K63" s="71">
        <v>0.16881537760433035</v>
      </c>
      <c r="L63" s="72" t="e">
        <f>K63*J59</f>
        <v>#REF!</v>
      </c>
      <c r="N63" s="68" t="s">
        <v>9</v>
      </c>
      <c r="O63" s="73" t="s">
        <v>95</v>
      </c>
      <c r="P63" s="70"/>
      <c r="Q63" s="71">
        <v>0.10912539468490577</v>
      </c>
      <c r="R63" s="72" t="e">
        <f>Q63*P59</f>
        <v>#REF!</v>
      </c>
      <c r="S63" s="70"/>
      <c r="T63" s="71">
        <v>0.11059600740838253</v>
      </c>
      <c r="U63" s="72" t="e">
        <f>T63*S59</f>
        <v>#REF!</v>
      </c>
      <c r="V63" s="70"/>
      <c r="W63" s="71">
        <v>0.10963581172876191</v>
      </c>
      <c r="X63" s="72" t="e">
        <f>W63*V59</f>
        <v>#REF!</v>
      </c>
      <c r="Z63" s="68" t="s">
        <v>9</v>
      </c>
      <c r="AA63" s="73" t="s">
        <v>95</v>
      </c>
      <c r="AB63" s="70"/>
      <c r="AC63" s="71">
        <v>0.17094917380880637</v>
      </c>
      <c r="AD63" s="72" t="e">
        <f>AC63*AB59</f>
        <v>#REF!</v>
      </c>
      <c r="AE63" s="70"/>
      <c r="AF63" s="71">
        <v>0.17314904952895235</v>
      </c>
      <c r="AG63" s="72" t="e">
        <f>AF63*AE59</f>
        <v>#REF!</v>
      </c>
      <c r="AH63" s="70"/>
      <c r="AI63" s="71">
        <v>0.17126336054291888</v>
      </c>
      <c r="AJ63" s="72" t="e">
        <f>AI63*AH59</f>
        <v>#REF!</v>
      </c>
    </row>
    <row r="64" spans="2:36" x14ac:dyDescent="0.2">
      <c r="B64" s="68" t="s">
        <v>9</v>
      </c>
      <c r="C64" s="73" t="s">
        <v>96</v>
      </c>
      <c r="D64" s="70"/>
      <c r="E64" s="71">
        <v>5.4221423425444192E-2</v>
      </c>
      <c r="F64" s="72" t="e">
        <f>E64*D59</f>
        <v>#REF!</v>
      </c>
      <c r="G64" s="70"/>
      <c r="H64" s="71">
        <v>5.3117515841931105E-2</v>
      </c>
      <c r="I64" s="72" t="e">
        <f>H64*G59</f>
        <v>#REF!</v>
      </c>
      <c r="J64" s="70"/>
      <c r="K64" s="71">
        <v>5.2740472109669263E-2</v>
      </c>
      <c r="L64" s="72" t="e">
        <f>K64*J59</f>
        <v>#REF!</v>
      </c>
      <c r="N64" s="68" t="s">
        <v>9</v>
      </c>
      <c r="O64" s="73" t="s">
        <v>96</v>
      </c>
      <c r="P64" s="70"/>
      <c r="Q64" s="71">
        <v>5.1043850080105542E-2</v>
      </c>
      <c r="R64" s="72" t="e">
        <f>Q64*P59</f>
        <v>#REF!</v>
      </c>
      <c r="S64" s="70"/>
      <c r="T64" s="71">
        <v>5.154874435801076E-2</v>
      </c>
      <c r="U64" s="72" t="e">
        <f>T64*S59</f>
        <v>#REF!</v>
      </c>
      <c r="V64" s="70"/>
      <c r="W64" s="71">
        <v>5.2133818647444513E-2</v>
      </c>
      <c r="X64" s="72" t="e">
        <f>W64*V59</f>
        <v>#REF!</v>
      </c>
      <c r="Z64" s="68" t="s">
        <v>9</v>
      </c>
      <c r="AA64" s="73" t="s">
        <v>96</v>
      </c>
      <c r="AB64" s="70"/>
      <c r="AC64" s="71">
        <v>5.4492285406684438E-2</v>
      </c>
      <c r="AD64" s="72" t="e">
        <f>AC64*AB59</f>
        <v>#REF!</v>
      </c>
      <c r="AE64" s="70"/>
      <c r="AF64" s="71">
        <v>5.4538700771109859E-2</v>
      </c>
      <c r="AG64" s="72" t="e">
        <f>AF64*AE59</f>
        <v>#REF!</v>
      </c>
      <c r="AH64" s="70"/>
      <c r="AI64" s="71">
        <v>5.3096394401968672E-2</v>
      </c>
      <c r="AJ64" s="72" t="e">
        <f>AI64*AH59</f>
        <v>#REF!</v>
      </c>
    </row>
    <row r="65" spans="2:36" x14ac:dyDescent="0.2">
      <c r="B65" s="68" t="s">
        <v>9</v>
      </c>
      <c r="C65" s="73" t="s">
        <v>97</v>
      </c>
      <c r="D65" s="70"/>
      <c r="E65" s="71">
        <v>9.7541063135957534E-2</v>
      </c>
      <c r="F65" s="72" t="e">
        <f>E65*D59</f>
        <v>#REF!</v>
      </c>
      <c r="G65" s="70"/>
      <c r="H65" s="71">
        <v>0.10088335318853377</v>
      </c>
      <c r="I65" s="72" t="e">
        <f>H65*G59</f>
        <v>#REF!</v>
      </c>
      <c r="J65" s="70"/>
      <c r="K65" s="71">
        <v>0.10056210529865293</v>
      </c>
      <c r="L65" s="72" t="e">
        <f>K65*J59</f>
        <v>#REF!</v>
      </c>
      <c r="N65" s="68" t="s">
        <v>9</v>
      </c>
      <c r="O65" s="73" t="s">
        <v>97</v>
      </c>
      <c r="P65" s="70"/>
      <c r="Q65" s="71">
        <v>0.17902679587989506</v>
      </c>
      <c r="R65" s="72" t="e">
        <f>Q65*P59</f>
        <v>#REF!</v>
      </c>
      <c r="S65" s="70"/>
      <c r="T65" s="71">
        <v>0.17886262390594496</v>
      </c>
      <c r="U65" s="72" t="e">
        <f>T65*S59</f>
        <v>#REF!</v>
      </c>
      <c r="V65" s="70"/>
      <c r="W65" s="71">
        <v>0.17855805346477291</v>
      </c>
      <c r="X65" s="72" t="e">
        <f>W65*V59</f>
        <v>#REF!</v>
      </c>
      <c r="Z65" s="68" t="s">
        <v>9</v>
      </c>
      <c r="AA65" s="73" t="s">
        <v>97</v>
      </c>
      <c r="AB65" s="70"/>
      <c r="AC65" s="71">
        <v>0.10355001667969345</v>
      </c>
      <c r="AD65" s="72" t="e">
        <f>AC65*AB59</f>
        <v>#REF!</v>
      </c>
      <c r="AE65" s="70"/>
      <c r="AF65" s="71">
        <v>0.10298580649644755</v>
      </c>
      <c r="AG65" s="72" t="e">
        <f>AF65*AE59</f>
        <v>#REF!</v>
      </c>
      <c r="AH65" s="70"/>
      <c r="AI65" s="71">
        <v>0.10210676180841606</v>
      </c>
      <c r="AJ65" s="72" t="e">
        <f>AI65*AH59</f>
        <v>#REF!</v>
      </c>
    </row>
    <row r="66" spans="2:36" x14ac:dyDescent="0.2">
      <c r="B66" s="68" t="s">
        <v>9</v>
      </c>
      <c r="C66" s="73" t="s">
        <v>98</v>
      </c>
      <c r="D66" s="70"/>
      <c r="E66" s="71">
        <v>8.0496004360733703E-2</v>
      </c>
      <c r="F66" s="72" t="e">
        <f>E66*D59</f>
        <v>#REF!</v>
      </c>
      <c r="G66" s="70"/>
      <c r="H66" s="71">
        <v>7.9808056221296608E-2</v>
      </c>
      <c r="I66" s="72" t="e">
        <f>H66*G59</f>
        <v>#REF!</v>
      </c>
      <c r="J66" s="70"/>
      <c r="K66" s="71">
        <v>8.031360044842796E-2</v>
      </c>
      <c r="L66" s="72" t="e">
        <f>K66*J59</f>
        <v>#REF!</v>
      </c>
      <c r="N66" s="68" t="s">
        <v>9</v>
      </c>
      <c r="O66" s="73" t="s">
        <v>98</v>
      </c>
      <c r="P66" s="70"/>
      <c r="Q66" s="71">
        <v>8.8137100994355858E-2</v>
      </c>
      <c r="R66" s="72" t="e">
        <f>Q66*P59</f>
        <v>#REF!</v>
      </c>
      <c r="S66" s="70"/>
      <c r="T66" s="71">
        <v>8.7328950451489834E-2</v>
      </c>
      <c r="U66" s="72" t="e">
        <f>T66*S59</f>
        <v>#REF!</v>
      </c>
      <c r="V66" s="70"/>
      <c r="W66" s="71">
        <v>8.8600529369623607E-2</v>
      </c>
      <c r="X66" s="72" t="e">
        <f>W66*V59</f>
        <v>#REF!</v>
      </c>
      <c r="Z66" s="68" t="s">
        <v>9</v>
      </c>
      <c r="AA66" s="73" t="s">
        <v>98</v>
      </c>
      <c r="AB66" s="70"/>
      <c r="AC66" s="71">
        <v>8.2311355007610165E-2</v>
      </c>
      <c r="AD66" s="72" t="e">
        <f>AC66*AB59</f>
        <v>#REF!</v>
      </c>
      <c r="AE66" s="70"/>
      <c r="AF66" s="71">
        <v>8.2168304802896094E-2</v>
      </c>
      <c r="AG66" s="72" t="e">
        <f>AF66*AE59</f>
        <v>#REF!</v>
      </c>
      <c r="AH66" s="70"/>
      <c r="AI66" s="71">
        <v>8.4964709526763604E-2</v>
      </c>
      <c r="AJ66" s="72" t="e">
        <f>AI66*AH59</f>
        <v>#REF!</v>
      </c>
    </row>
    <row r="67" spans="2:36" x14ac:dyDescent="0.2">
      <c r="B67" s="80" t="s">
        <v>10</v>
      </c>
      <c r="C67" s="81" t="s">
        <v>99</v>
      </c>
      <c r="D67" s="77" t="e">
        <f>#REF!</f>
        <v>#REF!</v>
      </c>
      <c r="E67" s="78">
        <v>6.8248895408650673E-2</v>
      </c>
      <c r="F67" s="79" t="e">
        <f>E67*D67</f>
        <v>#REF!</v>
      </c>
      <c r="G67" s="77" t="e">
        <f>#REF!</f>
        <v>#REF!</v>
      </c>
      <c r="H67" s="78">
        <v>6.9170724512569032E-2</v>
      </c>
      <c r="I67" s="79" t="e">
        <f>H67*G67</f>
        <v>#REF!</v>
      </c>
      <c r="J67" s="77" t="e">
        <f>#REF!</f>
        <v>#REF!</v>
      </c>
      <c r="K67" s="78">
        <v>7.1808919819835712E-2</v>
      </c>
      <c r="L67" s="79" t="e">
        <f>K67*J67</f>
        <v>#REF!</v>
      </c>
      <c r="N67" s="80" t="s">
        <v>10</v>
      </c>
      <c r="O67" s="81" t="s">
        <v>99</v>
      </c>
      <c r="P67" s="77" t="e">
        <f>#REF!</f>
        <v>#REF!</v>
      </c>
      <c r="Q67" s="78">
        <v>0.1024873020867281</v>
      </c>
      <c r="R67" s="79" t="e">
        <f>Q67*P67</f>
        <v>#REF!</v>
      </c>
      <c r="S67" s="77" t="e">
        <f>#REF!</f>
        <v>#REF!</v>
      </c>
      <c r="T67" s="78">
        <v>0.10391967299839468</v>
      </c>
      <c r="U67" s="79" t="e">
        <f>T67*S67</f>
        <v>#REF!</v>
      </c>
      <c r="V67" s="77" t="e">
        <f>#REF!</f>
        <v>#REF!</v>
      </c>
      <c r="W67" s="78">
        <v>0.10758951969111248</v>
      </c>
      <c r="X67" s="79" t="e">
        <f>W67*V67</f>
        <v>#REF!</v>
      </c>
      <c r="Z67" s="80" t="s">
        <v>10</v>
      </c>
      <c r="AA67" s="81" t="s">
        <v>99</v>
      </c>
      <c r="AB67" s="77" t="e">
        <f>#REF!</f>
        <v>#REF!</v>
      </c>
      <c r="AC67" s="78">
        <v>6.7193384286582836E-2</v>
      </c>
      <c r="AD67" s="79" t="e">
        <f>AC67*AB67</f>
        <v>#REF!</v>
      </c>
      <c r="AE67" s="77" t="e">
        <f>#REF!</f>
        <v>#REF!</v>
      </c>
      <c r="AF67" s="78">
        <v>6.679726945706152E-2</v>
      </c>
      <c r="AG67" s="79" t="e">
        <f>AF67*AE67</f>
        <v>#REF!</v>
      </c>
      <c r="AH67" s="77" t="e">
        <f>#REF!</f>
        <v>#REF!</v>
      </c>
      <c r="AI67" s="78">
        <v>6.8552944581057373E-2</v>
      </c>
      <c r="AJ67" s="79" t="e">
        <f>AI67*AH67</f>
        <v>#REF!</v>
      </c>
    </row>
    <row r="68" spans="2:36" x14ac:dyDescent="0.2">
      <c r="B68" s="80" t="s">
        <v>10</v>
      </c>
      <c r="C68" s="81" t="s">
        <v>100</v>
      </c>
      <c r="D68" s="77" t="e">
        <f>D67-SUM(F67:F78)</f>
        <v>#REF!</v>
      </c>
      <c r="E68" s="78">
        <v>3.6491305431963217E-2</v>
      </c>
      <c r="F68" s="79" t="e">
        <f>E68*D67</f>
        <v>#REF!</v>
      </c>
      <c r="G68" s="77" t="e">
        <f>G67-SUM(I67:I78)</f>
        <v>#REF!</v>
      </c>
      <c r="H68" s="78">
        <v>3.9435513279640122E-2</v>
      </c>
      <c r="I68" s="79" t="e">
        <f>H68*G67</f>
        <v>#REF!</v>
      </c>
      <c r="J68" s="77" t="e">
        <f>J67-SUM(L67:L78)</f>
        <v>#REF!</v>
      </c>
      <c r="K68" s="78">
        <v>3.9398454637057156E-2</v>
      </c>
      <c r="L68" s="79" t="e">
        <f>K68*J67</f>
        <v>#REF!</v>
      </c>
      <c r="N68" s="80" t="s">
        <v>10</v>
      </c>
      <c r="O68" s="81" t="s">
        <v>100</v>
      </c>
      <c r="P68" s="77" t="e">
        <f>P67-SUM(R67:R78)</f>
        <v>#REF!</v>
      </c>
      <c r="Q68" s="78">
        <v>2.8538472110395438E-2</v>
      </c>
      <c r="R68" s="79" t="e">
        <f>Q68*P67</f>
        <v>#REF!</v>
      </c>
      <c r="S68" s="77" t="e">
        <f>S67-SUM(U67:U78)</f>
        <v>#REF!</v>
      </c>
      <c r="T68" s="78">
        <v>3.1034535398797008E-2</v>
      </c>
      <c r="U68" s="79" t="e">
        <f>T68*S67</f>
        <v>#REF!</v>
      </c>
      <c r="V68" s="77" t="e">
        <f>V67-SUM(X67:X78)</f>
        <v>#REF!</v>
      </c>
      <c r="W68" s="78">
        <v>3.2311440171802867E-2</v>
      </c>
      <c r="X68" s="79" t="e">
        <f>W68*V67</f>
        <v>#REF!</v>
      </c>
      <c r="Z68" s="80" t="s">
        <v>10</v>
      </c>
      <c r="AA68" s="81" t="s">
        <v>100</v>
      </c>
      <c r="AB68" s="77" t="e">
        <f>AB67-SUM(AD67:AD78)</f>
        <v>#REF!</v>
      </c>
      <c r="AC68" s="78">
        <v>3.6467350531050109E-2</v>
      </c>
      <c r="AD68" s="79" t="e">
        <f>AC68*AB67</f>
        <v>#REF!</v>
      </c>
      <c r="AE68" s="77" t="e">
        <f>AE67-SUM(AG67:AG78)</f>
        <v>#REF!</v>
      </c>
      <c r="AF68" s="78">
        <v>3.8301350466498983E-2</v>
      </c>
      <c r="AG68" s="79" t="e">
        <f>AF68*AE67</f>
        <v>#REF!</v>
      </c>
      <c r="AH68" s="77" t="e">
        <f>AH67-SUM(AJ67:AJ78)</f>
        <v>#REF!</v>
      </c>
      <c r="AI68" s="78">
        <v>4.0308686717923217E-2</v>
      </c>
      <c r="AJ68" s="79" t="e">
        <f>AI68*AH67</f>
        <v>#REF!</v>
      </c>
    </row>
    <row r="69" spans="2:36" x14ac:dyDescent="0.2">
      <c r="B69" s="80" t="s">
        <v>10</v>
      </c>
      <c r="C69" s="81" t="s">
        <v>101</v>
      </c>
      <c r="D69" s="77"/>
      <c r="E69" s="78">
        <v>9.2584260322184517E-2</v>
      </c>
      <c r="F69" s="79" t="e">
        <f>E69*D67</f>
        <v>#REF!</v>
      </c>
      <c r="G69" s="77"/>
      <c r="H69" s="78">
        <v>9.2979652119124193E-2</v>
      </c>
      <c r="I69" s="79" t="e">
        <f>H69*G67</f>
        <v>#REF!</v>
      </c>
      <c r="J69" s="77"/>
      <c r="K69" s="78">
        <v>9.3718968266543287E-2</v>
      </c>
      <c r="L69" s="79" t="e">
        <f>K69*J67</f>
        <v>#REF!</v>
      </c>
      <c r="N69" s="80" t="s">
        <v>10</v>
      </c>
      <c r="O69" s="81" t="s">
        <v>101</v>
      </c>
      <c r="P69" s="77"/>
      <c r="Q69" s="78">
        <v>8.8712390355504323E-2</v>
      </c>
      <c r="R69" s="79" t="e">
        <f>Q69*P67</f>
        <v>#REF!</v>
      </c>
      <c r="S69" s="77"/>
      <c r="T69" s="78">
        <v>8.7716060038464383E-2</v>
      </c>
      <c r="U69" s="79" t="e">
        <f>T69*S67</f>
        <v>#REF!</v>
      </c>
      <c r="V69" s="77"/>
      <c r="W69" s="78">
        <v>9.0661269410814135E-2</v>
      </c>
      <c r="X69" s="79" t="e">
        <f>W69*V67</f>
        <v>#REF!</v>
      </c>
      <c r="Z69" s="80" t="s">
        <v>10</v>
      </c>
      <c r="AA69" s="81" t="s">
        <v>101</v>
      </c>
      <c r="AB69" s="77"/>
      <c r="AC69" s="78">
        <v>9.585305843493036E-2</v>
      </c>
      <c r="AD69" s="79" t="e">
        <f>AC69*AB67</f>
        <v>#REF!</v>
      </c>
      <c r="AE69" s="77"/>
      <c r="AF69" s="78">
        <v>9.489744129631543E-2</v>
      </c>
      <c r="AG69" s="79" t="e">
        <f>AF69*AE67</f>
        <v>#REF!</v>
      </c>
      <c r="AH69" s="77"/>
      <c r="AI69" s="78">
        <v>9.7723327307935329E-2</v>
      </c>
      <c r="AJ69" s="79" t="e">
        <f>AI69*AH67</f>
        <v>#REF!</v>
      </c>
    </row>
    <row r="70" spans="2:36" x14ac:dyDescent="0.2">
      <c r="B70" s="80" t="s">
        <v>10</v>
      </c>
      <c r="C70" s="81" t="s">
        <v>102</v>
      </c>
      <c r="D70" s="77"/>
      <c r="E70" s="78">
        <v>2.9211541086931653E-2</v>
      </c>
      <c r="F70" s="79" t="e">
        <f>E70*D67</f>
        <v>#REF!</v>
      </c>
      <c r="G70" s="77"/>
      <c r="H70" s="78">
        <v>2.9132307616657374E-2</v>
      </c>
      <c r="I70" s="79" t="e">
        <f>H70*G67</f>
        <v>#REF!</v>
      </c>
      <c r="J70" s="77"/>
      <c r="K70" s="78">
        <v>3.0076818207706517E-2</v>
      </c>
      <c r="L70" s="79" t="e">
        <f>K70*J67</f>
        <v>#REF!</v>
      </c>
      <c r="N70" s="80" t="s">
        <v>10</v>
      </c>
      <c r="O70" s="81" t="s">
        <v>102</v>
      </c>
      <c r="P70" s="77"/>
      <c r="Q70" s="78">
        <v>2.2151824274119946E-2</v>
      </c>
      <c r="R70" s="79" t="e">
        <f>Q70*P67</f>
        <v>#REF!</v>
      </c>
      <c r="S70" s="77"/>
      <c r="T70" s="78">
        <v>2.2117260450296043E-2</v>
      </c>
      <c r="U70" s="79" t="e">
        <f>T70*S67</f>
        <v>#REF!</v>
      </c>
      <c r="V70" s="77"/>
      <c r="W70" s="78">
        <v>2.3312210571687548E-2</v>
      </c>
      <c r="X70" s="79" t="e">
        <f>W70*V67</f>
        <v>#REF!</v>
      </c>
      <c r="Z70" s="80" t="s">
        <v>10</v>
      </c>
      <c r="AA70" s="81" t="s">
        <v>102</v>
      </c>
      <c r="AB70" s="77"/>
      <c r="AC70" s="78">
        <v>3.111518817986382E-2</v>
      </c>
      <c r="AD70" s="79" t="e">
        <f>AC70*AB67</f>
        <v>#REF!</v>
      </c>
      <c r="AE70" s="77"/>
      <c r="AF70" s="78">
        <v>3.12082305768486E-2</v>
      </c>
      <c r="AG70" s="79" t="e">
        <f>AF70*AE67</f>
        <v>#REF!</v>
      </c>
      <c r="AH70" s="77"/>
      <c r="AI70" s="78">
        <v>3.304237681057718E-2</v>
      </c>
      <c r="AJ70" s="79" t="e">
        <f>AI70*AH67</f>
        <v>#REF!</v>
      </c>
    </row>
    <row r="71" spans="2:36" x14ac:dyDescent="0.2">
      <c r="B71" s="80" t="s">
        <v>10</v>
      </c>
      <c r="C71" s="81" t="s">
        <v>103</v>
      </c>
      <c r="D71" s="77"/>
      <c r="E71" s="78">
        <v>4.9273146192966417E-2</v>
      </c>
      <c r="F71" s="79" t="e">
        <f>E71*D67</f>
        <v>#REF!</v>
      </c>
      <c r="G71" s="77"/>
      <c r="H71" s="78">
        <v>5.0766584379501711E-2</v>
      </c>
      <c r="I71" s="79" t="e">
        <f>H71*G67</f>
        <v>#REF!</v>
      </c>
      <c r="J71" s="77"/>
      <c r="K71" s="78">
        <v>5.1994877811593107E-2</v>
      </c>
      <c r="L71" s="79" t="e">
        <f>K71*J67</f>
        <v>#REF!</v>
      </c>
      <c r="N71" s="80" t="s">
        <v>10</v>
      </c>
      <c r="O71" s="81" t="s">
        <v>103</v>
      </c>
      <c r="P71" s="77"/>
      <c r="Q71" s="78">
        <v>5.5077701980921011E-2</v>
      </c>
      <c r="R71" s="79" t="e">
        <f>Q71*P67</f>
        <v>#REF!</v>
      </c>
      <c r="S71" s="77"/>
      <c r="T71" s="78">
        <v>5.6694715175781007E-2</v>
      </c>
      <c r="U71" s="79" t="e">
        <f>T71*S67</f>
        <v>#REF!</v>
      </c>
      <c r="V71" s="77"/>
      <c r="W71" s="78">
        <v>5.8874871220115456E-2</v>
      </c>
      <c r="X71" s="79" t="e">
        <f>W71*V67</f>
        <v>#REF!</v>
      </c>
      <c r="Z71" s="80" t="s">
        <v>10</v>
      </c>
      <c r="AA71" s="81" t="s">
        <v>103</v>
      </c>
      <c r="AB71" s="77"/>
      <c r="AC71" s="78">
        <v>4.8693429366634011E-2</v>
      </c>
      <c r="AD71" s="79" t="e">
        <f>AC71*AB67</f>
        <v>#REF!</v>
      </c>
      <c r="AE71" s="77"/>
      <c r="AF71" s="78">
        <v>4.9705433116325547E-2</v>
      </c>
      <c r="AG71" s="79" t="e">
        <f>AF71*AE67</f>
        <v>#REF!</v>
      </c>
      <c r="AH71" s="77"/>
      <c r="AI71" s="78">
        <v>5.2217282859442424E-2</v>
      </c>
      <c r="AJ71" s="79" t="e">
        <f>AI71*AH67</f>
        <v>#REF!</v>
      </c>
    </row>
    <row r="72" spans="2:36" x14ac:dyDescent="0.2">
      <c r="B72" s="80" t="s">
        <v>10</v>
      </c>
      <c r="C72" s="81" t="s">
        <v>104</v>
      </c>
      <c r="D72" s="77"/>
      <c r="E72" s="78">
        <v>0.1042839800840723</v>
      </c>
      <c r="F72" s="79" t="e">
        <f>E72*D67</f>
        <v>#REF!</v>
      </c>
      <c r="G72" s="77"/>
      <c r="H72" s="78">
        <v>9.6198365204764588E-2</v>
      </c>
      <c r="I72" s="79" t="e">
        <f>H72*G67</f>
        <v>#REF!</v>
      </c>
      <c r="J72" s="77"/>
      <c r="K72" s="78">
        <v>9.1483200377681081E-2</v>
      </c>
      <c r="L72" s="79" t="e">
        <f>K72*J67</f>
        <v>#REF!</v>
      </c>
      <c r="N72" s="80" t="s">
        <v>10</v>
      </c>
      <c r="O72" s="81" t="s">
        <v>104</v>
      </c>
      <c r="P72" s="77"/>
      <c r="Q72" s="78">
        <v>0.12973088663575899</v>
      </c>
      <c r="R72" s="79" t="e">
        <f>Q72*P67</f>
        <v>#REF!</v>
      </c>
      <c r="S72" s="77"/>
      <c r="T72" s="78">
        <v>0.12173997788727314</v>
      </c>
      <c r="U72" s="79" t="e">
        <f>T72*S67</f>
        <v>#REF!</v>
      </c>
      <c r="V72" s="77"/>
      <c r="W72" s="78">
        <v>0.11503854479423854</v>
      </c>
      <c r="X72" s="79" t="e">
        <f>W72*V67</f>
        <v>#REF!</v>
      </c>
      <c r="Z72" s="80" t="s">
        <v>10</v>
      </c>
      <c r="AA72" s="81" t="s">
        <v>104</v>
      </c>
      <c r="AB72" s="77"/>
      <c r="AC72" s="78">
        <v>0.1066717905463303</v>
      </c>
      <c r="AD72" s="79" t="e">
        <f>AC72*AB67</f>
        <v>#REF!</v>
      </c>
      <c r="AE72" s="77"/>
      <c r="AF72" s="78">
        <v>0.10210070796491143</v>
      </c>
      <c r="AG72" s="79" t="e">
        <f>AF72*AE67</f>
        <v>#REF!</v>
      </c>
      <c r="AH72" s="77"/>
      <c r="AI72" s="78">
        <v>9.5011045843514441E-2</v>
      </c>
      <c r="AJ72" s="79" t="e">
        <f>AI72*AH67</f>
        <v>#REF!</v>
      </c>
    </row>
    <row r="73" spans="2:36" x14ac:dyDescent="0.2">
      <c r="B73" s="80" t="s">
        <v>10</v>
      </c>
      <c r="C73" s="81" t="s">
        <v>676</v>
      </c>
      <c r="D73" s="77"/>
      <c r="E73" s="78">
        <v>0.18907993743937815</v>
      </c>
      <c r="F73" s="79" t="e">
        <f>E73*D67</f>
        <v>#REF!</v>
      </c>
      <c r="G73" s="77"/>
      <c r="H73" s="78">
        <v>0.19022304147663108</v>
      </c>
      <c r="I73" s="79" t="e">
        <f>H73*G67</f>
        <v>#REF!</v>
      </c>
      <c r="J73" s="77"/>
      <c r="K73" s="78">
        <v>0.19329221083670067</v>
      </c>
      <c r="L73" s="79" t="e">
        <f>K73*J67</f>
        <v>#REF!</v>
      </c>
      <c r="N73" s="80" t="s">
        <v>10</v>
      </c>
      <c r="O73" s="81" t="s">
        <v>676</v>
      </c>
      <c r="P73" s="77"/>
      <c r="Q73" s="78">
        <v>0.15628686440253203</v>
      </c>
      <c r="R73" s="79" t="e">
        <f>Q73*P67</f>
        <v>#REF!</v>
      </c>
      <c r="S73" s="77"/>
      <c r="T73" s="78">
        <v>0.15986347948732324</v>
      </c>
      <c r="U73" s="79" t="e">
        <f>T73*S67</f>
        <v>#REF!</v>
      </c>
      <c r="V73" s="77"/>
      <c r="W73" s="78">
        <v>0.15722232178676826</v>
      </c>
      <c r="X73" s="79" t="e">
        <f>W73*V67</f>
        <v>#REF!</v>
      </c>
      <c r="Z73" s="80" t="s">
        <v>10</v>
      </c>
      <c r="AA73" s="81" t="s">
        <v>676</v>
      </c>
      <c r="AB73" s="77"/>
      <c r="AC73" s="78">
        <v>0.18822465559085091</v>
      </c>
      <c r="AD73" s="79" t="e">
        <f>AC73*AB67</f>
        <v>#REF!</v>
      </c>
      <c r="AE73" s="77"/>
      <c r="AF73" s="78">
        <v>0.19027782028034157</v>
      </c>
      <c r="AG73" s="79" t="e">
        <f>AF73*AE67</f>
        <v>#REF!</v>
      </c>
      <c r="AH73" s="77"/>
      <c r="AI73" s="78">
        <v>0.19043092258290328</v>
      </c>
      <c r="AJ73" s="79" t="e">
        <f>AI73*AH67</f>
        <v>#REF!</v>
      </c>
    </row>
    <row r="74" spans="2:36" x14ac:dyDescent="0.2">
      <c r="B74" s="80" t="s">
        <v>10</v>
      </c>
      <c r="C74" s="81" t="s">
        <v>105</v>
      </c>
      <c r="D74" s="77"/>
      <c r="E74" s="78">
        <v>9.0371489032344571E-2</v>
      </c>
      <c r="F74" s="79" t="e">
        <f>E74*D67</f>
        <v>#REF!</v>
      </c>
      <c r="G74" s="77"/>
      <c r="H74" s="78">
        <v>8.8424669115107934E-2</v>
      </c>
      <c r="I74" s="79" t="e">
        <f>H74*G67</f>
        <v>#REF!</v>
      </c>
      <c r="J74" s="77"/>
      <c r="K74" s="78">
        <v>8.675106116394514E-2</v>
      </c>
      <c r="L74" s="79" t="e">
        <f>K74*J67</f>
        <v>#REF!</v>
      </c>
      <c r="N74" s="80" t="s">
        <v>10</v>
      </c>
      <c r="O74" s="81" t="s">
        <v>105</v>
      </c>
      <c r="P74" s="77"/>
      <c r="Q74" s="78">
        <v>9.9229521529912892E-2</v>
      </c>
      <c r="R74" s="79" t="e">
        <f>Q74*P67</f>
        <v>#REF!</v>
      </c>
      <c r="S74" s="77"/>
      <c r="T74" s="78">
        <v>9.845844020564351E-2</v>
      </c>
      <c r="U74" s="79" t="e">
        <f>T74*S67</f>
        <v>#REF!</v>
      </c>
      <c r="V74" s="77"/>
      <c r="W74" s="78">
        <v>9.2133246123399848E-2</v>
      </c>
      <c r="X74" s="79" t="e">
        <f>W74*V67</f>
        <v>#REF!</v>
      </c>
      <c r="Z74" s="80" t="s">
        <v>10</v>
      </c>
      <c r="AA74" s="81" t="s">
        <v>105</v>
      </c>
      <c r="AB74" s="77"/>
      <c r="AC74" s="78">
        <v>7.9232444409728403E-2</v>
      </c>
      <c r="AD74" s="79" t="e">
        <f>AC74*AB67</f>
        <v>#REF!</v>
      </c>
      <c r="AE74" s="77"/>
      <c r="AF74" s="78">
        <v>7.8135248832505264E-2</v>
      </c>
      <c r="AG74" s="79" t="e">
        <f>AF74*AE67</f>
        <v>#REF!</v>
      </c>
      <c r="AH74" s="77"/>
      <c r="AI74" s="78">
        <v>7.0742126217762644E-2</v>
      </c>
      <c r="AJ74" s="79" t="e">
        <f>AI74*AH67</f>
        <v>#REF!</v>
      </c>
    </row>
    <row r="75" spans="2:36" x14ac:dyDescent="0.2">
      <c r="B75" s="80" t="s">
        <v>10</v>
      </c>
      <c r="C75" s="81" t="s">
        <v>106</v>
      </c>
      <c r="D75" s="77"/>
      <c r="E75" s="78">
        <v>8.3316031077847477E-2</v>
      </c>
      <c r="F75" s="79" t="e">
        <f>E75*D67</f>
        <v>#REF!</v>
      </c>
      <c r="G75" s="77"/>
      <c r="H75" s="78">
        <v>8.6994946528236181E-2</v>
      </c>
      <c r="I75" s="79" t="e">
        <f>H75*G67</f>
        <v>#REF!</v>
      </c>
      <c r="J75" s="77"/>
      <c r="K75" s="78">
        <v>8.8227299298179768E-2</v>
      </c>
      <c r="L75" s="79" t="e">
        <f>K75*J67</f>
        <v>#REF!</v>
      </c>
      <c r="N75" s="80" t="s">
        <v>10</v>
      </c>
      <c r="O75" s="81" t="s">
        <v>106</v>
      </c>
      <c r="P75" s="77"/>
      <c r="Q75" s="78">
        <v>7.5204499024198221E-2</v>
      </c>
      <c r="R75" s="79" t="e">
        <f>Q75*P67</f>
        <v>#REF!</v>
      </c>
      <c r="S75" s="77"/>
      <c r="T75" s="78">
        <v>7.8031882501153102E-2</v>
      </c>
      <c r="U75" s="79" t="e">
        <f>T75*S67</f>
        <v>#REF!</v>
      </c>
      <c r="V75" s="77"/>
      <c r="W75" s="78">
        <v>8.4328132853783322E-2</v>
      </c>
      <c r="X75" s="79" t="e">
        <f>W75*V67</f>
        <v>#REF!</v>
      </c>
      <c r="Z75" s="80" t="s">
        <v>10</v>
      </c>
      <c r="AA75" s="81" t="s">
        <v>106</v>
      </c>
      <c r="AB75" s="77"/>
      <c r="AC75" s="78">
        <v>8.3690823452558238E-2</v>
      </c>
      <c r="AD75" s="79" t="e">
        <f>AC75*AB67</f>
        <v>#REF!</v>
      </c>
      <c r="AE75" s="77"/>
      <c r="AF75" s="78">
        <v>8.5656373616393972E-2</v>
      </c>
      <c r="AG75" s="79" t="e">
        <f>AF75*AE67</f>
        <v>#REF!</v>
      </c>
      <c r="AH75" s="77"/>
      <c r="AI75" s="78">
        <v>8.9853993677264779E-2</v>
      </c>
      <c r="AJ75" s="79" t="e">
        <f>AI75*AH67</f>
        <v>#REF!</v>
      </c>
    </row>
    <row r="76" spans="2:36" x14ac:dyDescent="0.2">
      <c r="B76" s="80" t="s">
        <v>10</v>
      </c>
      <c r="C76" s="81" t="s">
        <v>107</v>
      </c>
      <c r="D76" s="77"/>
      <c r="E76" s="78">
        <v>7.8882383779920545E-2</v>
      </c>
      <c r="F76" s="79" t="e">
        <f>E76*D67</f>
        <v>#REF!</v>
      </c>
      <c r="G76" s="77"/>
      <c r="H76" s="78">
        <v>8.0030855859871144E-2</v>
      </c>
      <c r="I76" s="79" t="e">
        <f>H76*G67</f>
        <v>#REF!</v>
      </c>
      <c r="J76" s="77"/>
      <c r="K76" s="78">
        <v>8.1852595147679244E-2</v>
      </c>
      <c r="L76" s="79" t="e">
        <f>K76*J67</f>
        <v>#REF!</v>
      </c>
      <c r="N76" s="80" t="s">
        <v>10</v>
      </c>
      <c r="O76" s="81" t="s">
        <v>107</v>
      </c>
      <c r="P76" s="77"/>
      <c r="Q76" s="78">
        <v>4.9443428039043329E-2</v>
      </c>
      <c r="R76" s="79" t="e">
        <f>Q76*P67</f>
        <v>#REF!</v>
      </c>
      <c r="S76" s="77"/>
      <c r="T76" s="78">
        <v>5.1650296878287198E-2</v>
      </c>
      <c r="U76" s="79" t="e">
        <f>T76*S67</f>
        <v>#REF!</v>
      </c>
      <c r="V76" s="77"/>
      <c r="W76" s="78">
        <v>5.3122670019969898E-2</v>
      </c>
      <c r="X76" s="79" t="e">
        <f>W76*V67</f>
        <v>#REF!</v>
      </c>
      <c r="Z76" s="80" t="s">
        <v>10</v>
      </c>
      <c r="AA76" s="81" t="s">
        <v>107</v>
      </c>
      <c r="AB76" s="77"/>
      <c r="AC76" s="78">
        <v>8.1536523626843022E-2</v>
      </c>
      <c r="AD76" s="79" t="e">
        <f>AC76*AB67</f>
        <v>#REF!</v>
      </c>
      <c r="AE76" s="77"/>
      <c r="AF76" s="78">
        <v>8.2577460924599722E-2</v>
      </c>
      <c r="AG76" s="79" t="e">
        <f>AF76*AE67</f>
        <v>#REF!</v>
      </c>
      <c r="AH76" s="77"/>
      <c r="AI76" s="78">
        <v>8.6114766917056121E-2</v>
      </c>
      <c r="AJ76" s="79" t="e">
        <f>AI76*AH67</f>
        <v>#REF!</v>
      </c>
    </row>
    <row r="77" spans="2:36" x14ac:dyDescent="0.2">
      <c r="B77" s="80" t="s">
        <v>10</v>
      </c>
      <c r="C77" s="81" t="s">
        <v>108</v>
      </c>
      <c r="D77" s="77"/>
      <c r="E77" s="78">
        <v>9.6724696150457298E-2</v>
      </c>
      <c r="F77" s="79" t="e">
        <f>E77*D67</f>
        <v>#REF!</v>
      </c>
      <c r="G77" s="77"/>
      <c r="H77" s="78">
        <v>9.5184335407263052E-2</v>
      </c>
      <c r="I77" s="79" t="e">
        <f>H77*G67</f>
        <v>#REF!</v>
      </c>
      <c r="J77" s="77"/>
      <c r="K77" s="78">
        <v>9.1775322790908512E-2</v>
      </c>
      <c r="L77" s="79" t="e">
        <f>K77*J67</f>
        <v>#REF!</v>
      </c>
      <c r="N77" s="80" t="s">
        <v>10</v>
      </c>
      <c r="O77" s="81" t="s">
        <v>108</v>
      </c>
      <c r="P77" s="77"/>
      <c r="Q77" s="78">
        <v>0.13351416462772175</v>
      </c>
      <c r="R77" s="79" t="e">
        <f>Q77*P67</f>
        <v>#REF!</v>
      </c>
      <c r="S77" s="77"/>
      <c r="T77" s="78">
        <v>0.13021444904373561</v>
      </c>
      <c r="U77" s="79" t="e">
        <f>T77*S67</f>
        <v>#REF!</v>
      </c>
      <c r="V77" s="77"/>
      <c r="W77" s="78">
        <v>0.12521594868006683</v>
      </c>
      <c r="X77" s="79" t="e">
        <f>W77*V67</f>
        <v>#REF!</v>
      </c>
      <c r="Z77" s="80" t="s">
        <v>10</v>
      </c>
      <c r="AA77" s="81" t="s">
        <v>108</v>
      </c>
      <c r="AB77" s="77"/>
      <c r="AC77" s="78">
        <v>9.4179138991006425E-2</v>
      </c>
      <c r="AD77" s="79" t="e">
        <f>AC77*AB67</f>
        <v>#REF!</v>
      </c>
      <c r="AE77" s="77"/>
      <c r="AF77" s="78">
        <v>9.3257424577716297E-2</v>
      </c>
      <c r="AG77" s="79" t="e">
        <f>AF77*AE67</f>
        <v>#REF!</v>
      </c>
      <c r="AH77" s="77"/>
      <c r="AI77" s="78">
        <v>8.813957568166414E-2</v>
      </c>
      <c r="AJ77" s="79" t="e">
        <f>AI77*AH67</f>
        <v>#REF!</v>
      </c>
    </row>
    <row r="78" spans="2:36" x14ac:dyDescent="0.2">
      <c r="B78" s="80" t="s">
        <v>10</v>
      </c>
      <c r="C78" s="81" t="s">
        <v>109</v>
      </c>
      <c r="D78" s="77"/>
      <c r="E78" s="78">
        <v>8.1532333993283287E-2</v>
      </c>
      <c r="F78" s="79" t="e">
        <f>E78*D67</f>
        <v>#REF!</v>
      </c>
      <c r="G78" s="77"/>
      <c r="H78" s="78">
        <v>8.1459004500633592E-2</v>
      </c>
      <c r="I78" s="79" t="e">
        <f>H78*G67</f>
        <v>#REF!</v>
      </c>
      <c r="J78" s="77"/>
      <c r="K78" s="78">
        <v>7.962027164216981E-2</v>
      </c>
      <c r="L78" s="79" t="e">
        <f>K78*J67</f>
        <v>#REF!</v>
      </c>
      <c r="N78" s="80" t="s">
        <v>10</v>
      </c>
      <c r="O78" s="81" t="s">
        <v>109</v>
      </c>
      <c r="P78" s="77"/>
      <c r="Q78" s="78">
        <v>5.9622944933164175E-2</v>
      </c>
      <c r="R78" s="79" t="e">
        <f>Q78*P67</f>
        <v>#REF!</v>
      </c>
      <c r="S78" s="77"/>
      <c r="T78" s="78">
        <v>5.855922993485093E-2</v>
      </c>
      <c r="U78" s="79" t="e">
        <f>T78*S67</f>
        <v>#REF!</v>
      </c>
      <c r="V78" s="77"/>
      <c r="W78" s="78">
        <v>6.0189824676240962E-2</v>
      </c>
      <c r="X78" s="79" t="e">
        <f>W78*V67</f>
        <v>#REF!</v>
      </c>
      <c r="Z78" s="80" t="s">
        <v>10</v>
      </c>
      <c r="AA78" s="81" t="s">
        <v>109</v>
      </c>
      <c r="AB78" s="77"/>
      <c r="AC78" s="78">
        <v>8.7142212583621662E-2</v>
      </c>
      <c r="AD78" s="79" t="e">
        <f>AC78*AB67</f>
        <v>#REF!</v>
      </c>
      <c r="AE78" s="77"/>
      <c r="AF78" s="78">
        <v>8.7085238890481809E-2</v>
      </c>
      <c r="AG78" s="79" t="e">
        <f>AF78*AE67</f>
        <v>#REF!</v>
      </c>
      <c r="AH78" s="77"/>
      <c r="AI78" s="78">
        <v>8.7862950802898993E-2</v>
      </c>
      <c r="AJ78" s="79" t="e">
        <f>AI78*AH67</f>
        <v>#REF!</v>
      </c>
    </row>
    <row r="79" spans="2:36" x14ac:dyDescent="0.2">
      <c r="B79" s="68" t="s">
        <v>11</v>
      </c>
      <c r="C79" s="73" t="s">
        <v>110</v>
      </c>
      <c r="D79" s="70" t="e">
        <f>#REF!</f>
        <v>#REF!</v>
      </c>
      <c r="E79" s="71">
        <v>0.22696356042378474</v>
      </c>
      <c r="F79" s="72" t="e">
        <f>E79*D79</f>
        <v>#REF!</v>
      </c>
      <c r="G79" s="70" t="e">
        <f>#REF!</f>
        <v>#REF!</v>
      </c>
      <c r="H79" s="71">
        <v>0.21857339757270688</v>
      </c>
      <c r="I79" s="72" t="e">
        <f>H79*G79</f>
        <v>#REF!</v>
      </c>
      <c r="J79" s="70" t="e">
        <f>#REF!</f>
        <v>#REF!</v>
      </c>
      <c r="K79" s="71">
        <v>0.21512460841256342</v>
      </c>
      <c r="L79" s="72" t="e">
        <f>K79*J79</f>
        <v>#REF!</v>
      </c>
      <c r="N79" s="68" t="s">
        <v>11</v>
      </c>
      <c r="O79" s="73" t="s">
        <v>110</v>
      </c>
      <c r="P79" s="70" t="e">
        <f>#REF!</f>
        <v>#REF!</v>
      </c>
      <c r="Q79" s="71">
        <v>0.24356116703820541</v>
      </c>
      <c r="R79" s="72" t="e">
        <f>Q79*P79</f>
        <v>#REF!</v>
      </c>
      <c r="S79" s="70" t="e">
        <f>#REF!</f>
        <v>#REF!</v>
      </c>
      <c r="T79" s="71">
        <v>0.23943683017640738</v>
      </c>
      <c r="U79" s="72" t="e">
        <f>T79*S79</f>
        <v>#REF!</v>
      </c>
      <c r="V79" s="70" t="e">
        <f>#REF!</f>
        <v>#REF!</v>
      </c>
      <c r="W79" s="71">
        <v>0.23403874009826159</v>
      </c>
      <c r="X79" s="72" t="e">
        <f>W79*V79</f>
        <v>#REF!</v>
      </c>
      <c r="Z79" s="68" t="s">
        <v>11</v>
      </c>
      <c r="AA79" s="73" t="s">
        <v>110</v>
      </c>
      <c r="AB79" s="70" t="e">
        <f>#REF!</f>
        <v>#REF!</v>
      </c>
      <c r="AC79" s="71">
        <v>0.20461830942218476</v>
      </c>
      <c r="AD79" s="72" t="e">
        <f>AC79*AB79</f>
        <v>#REF!</v>
      </c>
      <c r="AE79" s="70" t="e">
        <f>#REF!</f>
        <v>#REF!</v>
      </c>
      <c r="AF79" s="71">
        <v>0.19735408658570477</v>
      </c>
      <c r="AG79" s="72" t="e">
        <f>AF79*AE79</f>
        <v>#REF!</v>
      </c>
      <c r="AH79" s="70" t="e">
        <f>#REF!</f>
        <v>#REF!</v>
      </c>
      <c r="AI79" s="71">
        <v>0.18909927369051974</v>
      </c>
      <c r="AJ79" s="72" t="e">
        <f>AI79*AH79</f>
        <v>#REF!</v>
      </c>
    </row>
    <row r="80" spans="2:36" x14ac:dyDescent="0.2">
      <c r="B80" s="68" t="s">
        <v>11</v>
      </c>
      <c r="C80" s="73" t="s">
        <v>111</v>
      </c>
      <c r="D80" s="70" t="e">
        <f>D79-SUM(F79:F83)</f>
        <v>#REF!</v>
      </c>
      <c r="E80" s="71">
        <v>0.16991162264836365</v>
      </c>
      <c r="F80" s="72" t="e">
        <f>E80*D79</f>
        <v>#REF!</v>
      </c>
      <c r="G80" s="70" t="e">
        <f>G79-SUM(I79:I83)</f>
        <v>#REF!</v>
      </c>
      <c r="H80" s="71">
        <v>0.1661337759124154</v>
      </c>
      <c r="I80" s="72" t="e">
        <f>H80*G79</f>
        <v>#REF!</v>
      </c>
      <c r="J80" s="70" t="e">
        <f>J79-SUM(L79:L83)</f>
        <v>#REF!</v>
      </c>
      <c r="K80" s="71">
        <v>0.16191536339337945</v>
      </c>
      <c r="L80" s="72" t="e">
        <f>K80*J79</f>
        <v>#REF!</v>
      </c>
      <c r="N80" s="68" t="s">
        <v>11</v>
      </c>
      <c r="O80" s="73" t="s">
        <v>111</v>
      </c>
      <c r="P80" s="70" t="e">
        <f>P79-SUM(R79:R83)</f>
        <v>#REF!</v>
      </c>
      <c r="Q80" s="71">
        <v>0.19368846244342813</v>
      </c>
      <c r="R80" s="72" t="e">
        <f>Q80*P79</f>
        <v>#REF!</v>
      </c>
      <c r="S80" s="70" t="e">
        <f>S79-SUM(U79:U83)</f>
        <v>#REF!</v>
      </c>
      <c r="T80" s="71">
        <v>0.1925610568571326</v>
      </c>
      <c r="U80" s="72" t="e">
        <f>T80*S79</f>
        <v>#REF!</v>
      </c>
      <c r="V80" s="70" t="e">
        <f>V79-SUM(X79:X83)</f>
        <v>#REF!</v>
      </c>
      <c r="W80" s="71">
        <v>0.18904460105138091</v>
      </c>
      <c r="X80" s="72" t="e">
        <f>W80*V79</f>
        <v>#REF!</v>
      </c>
      <c r="Z80" s="68" t="s">
        <v>11</v>
      </c>
      <c r="AA80" s="73" t="s">
        <v>111</v>
      </c>
      <c r="AB80" s="70" t="e">
        <f>AB79-SUM(AD79:AD83)</f>
        <v>#REF!</v>
      </c>
      <c r="AC80" s="71">
        <v>0.15916235186494299</v>
      </c>
      <c r="AD80" s="72" t="e">
        <f>AC80*AB79</f>
        <v>#REF!</v>
      </c>
      <c r="AE80" s="70" t="e">
        <f>AE79-SUM(AG79:AG83)</f>
        <v>#REF!</v>
      </c>
      <c r="AF80" s="71">
        <v>0.15630753906015157</v>
      </c>
      <c r="AG80" s="72" t="e">
        <f>AF80*AE79</f>
        <v>#REF!</v>
      </c>
      <c r="AH80" s="70" t="e">
        <f>AH79-SUM(AJ79:AJ83)</f>
        <v>#REF!</v>
      </c>
      <c r="AI80" s="71">
        <v>0.15139947932391357</v>
      </c>
      <c r="AJ80" s="72" t="e">
        <f>AI80*AH79</f>
        <v>#REF!</v>
      </c>
    </row>
    <row r="81" spans="2:36" x14ac:dyDescent="0.2">
      <c r="B81" s="68" t="s">
        <v>11</v>
      </c>
      <c r="C81" s="73" t="s">
        <v>112</v>
      </c>
      <c r="D81" s="70"/>
      <c r="E81" s="71">
        <v>0.13576468226566721</v>
      </c>
      <c r="F81" s="72" t="e">
        <f>E81*D79</f>
        <v>#REF!</v>
      </c>
      <c r="G81" s="70"/>
      <c r="H81" s="71">
        <v>0.14306314846794391</v>
      </c>
      <c r="I81" s="72" t="e">
        <f>H81*G79</f>
        <v>#REF!</v>
      </c>
      <c r="J81" s="70"/>
      <c r="K81" s="71">
        <v>0.14523723996571358</v>
      </c>
      <c r="L81" s="72" t="e">
        <f>K81*J79</f>
        <v>#REF!</v>
      </c>
      <c r="N81" s="68" t="s">
        <v>11</v>
      </c>
      <c r="O81" s="73" t="s">
        <v>112</v>
      </c>
      <c r="P81" s="70"/>
      <c r="Q81" s="71">
        <v>0.12697710091278985</v>
      </c>
      <c r="R81" s="72" t="e">
        <f>Q81*P79</f>
        <v>#REF!</v>
      </c>
      <c r="S81" s="70"/>
      <c r="T81" s="71">
        <v>0.12765803776118334</v>
      </c>
      <c r="U81" s="72" t="e">
        <f>T81*S79</f>
        <v>#REF!</v>
      </c>
      <c r="V81" s="70"/>
      <c r="W81" s="71">
        <v>0.13104615863800215</v>
      </c>
      <c r="X81" s="72" t="e">
        <f>W81*V79</f>
        <v>#REF!</v>
      </c>
      <c r="Z81" s="68" t="s">
        <v>11</v>
      </c>
      <c r="AA81" s="73" t="s">
        <v>112</v>
      </c>
      <c r="AB81" s="70"/>
      <c r="AC81" s="71">
        <v>0.15489679957286362</v>
      </c>
      <c r="AD81" s="72" t="e">
        <f>AC81*AB79</f>
        <v>#REF!</v>
      </c>
      <c r="AE81" s="70"/>
      <c r="AF81" s="71">
        <v>0.16129484660830229</v>
      </c>
      <c r="AG81" s="72" t="e">
        <f>AF81*AE79</f>
        <v>#REF!</v>
      </c>
      <c r="AH81" s="70"/>
      <c r="AI81" s="71">
        <v>0.16773443850022229</v>
      </c>
      <c r="AJ81" s="72" t="e">
        <f>AI81*AH79</f>
        <v>#REF!</v>
      </c>
    </row>
    <row r="82" spans="2:36" x14ac:dyDescent="0.2">
      <c r="B82" s="68" t="s">
        <v>11</v>
      </c>
      <c r="C82" s="73" t="s">
        <v>113</v>
      </c>
      <c r="D82" s="70"/>
      <c r="E82" s="71">
        <v>0.22035046808041675</v>
      </c>
      <c r="F82" s="72" t="e">
        <f>E82*D79</f>
        <v>#REF!</v>
      </c>
      <c r="G82" s="70"/>
      <c r="H82" s="71">
        <v>0.22083752012357569</v>
      </c>
      <c r="I82" s="72" t="e">
        <f>H82*G79</f>
        <v>#REF!</v>
      </c>
      <c r="J82" s="70"/>
      <c r="K82" s="71">
        <v>0.21870310992848291</v>
      </c>
      <c r="L82" s="72" t="e">
        <f>K82*J79</f>
        <v>#REF!</v>
      </c>
      <c r="N82" s="68" t="s">
        <v>11</v>
      </c>
      <c r="O82" s="73" t="s">
        <v>113</v>
      </c>
      <c r="P82" s="70"/>
      <c r="Q82" s="71">
        <v>0.26506439200260712</v>
      </c>
      <c r="R82" s="72" t="e">
        <f>Q82*P79</f>
        <v>#REF!</v>
      </c>
      <c r="S82" s="70"/>
      <c r="T82" s="71">
        <v>0.26919441370586839</v>
      </c>
      <c r="U82" s="72" t="e">
        <f>T82*S79</f>
        <v>#REF!</v>
      </c>
      <c r="V82" s="70"/>
      <c r="W82" s="71">
        <v>0.27072910961908125</v>
      </c>
      <c r="X82" s="72" t="e">
        <f>W82*V79</f>
        <v>#REF!</v>
      </c>
      <c r="Z82" s="68" t="s">
        <v>11</v>
      </c>
      <c r="AA82" s="73" t="s">
        <v>113</v>
      </c>
      <c r="AB82" s="70"/>
      <c r="AC82" s="71">
        <v>0.23423708855358621</v>
      </c>
      <c r="AD82" s="72" t="e">
        <f>AC82*AB79</f>
        <v>#REF!</v>
      </c>
      <c r="AE82" s="70"/>
      <c r="AF82" s="71">
        <v>0.2317422002871373</v>
      </c>
      <c r="AG82" s="72" t="e">
        <f>AF82*AE79</f>
        <v>#REF!</v>
      </c>
      <c r="AH82" s="70"/>
      <c r="AI82" s="71">
        <v>0.23099544633702782</v>
      </c>
      <c r="AJ82" s="72" t="e">
        <f>AI82*AH79</f>
        <v>#REF!</v>
      </c>
    </row>
    <row r="83" spans="2:36" x14ac:dyDescent="0.2">
      <c r="B83" s="68" t="s">
        <v>11</v>
      </c>
      <c r="C83" s="73" t="s">
        <v>114</v>
      </c>
      <c r="D83" s="70"/>
      <c r="E83" s="71">
        <v>0.24700966658176771</v>
      </c>
      <c r="F83" s="72" t="e">
        <f>E83*D79</f>
        <v>#REF!</v>
      </c>
      <c r="G83" s="70"/>
      <c r="H83" s="71">
        <v>0.25139215792335817</v>
      </c>
      <c r="I83" s="72" t="e">
        <f>H83*G79</f>
        <v>#REF!</v>
      </c>
      <c r="J83" s="70"/>
      <c r="K83" s="71">
        <v>0.25901967829986072</v>
      </c>
      <c r="L83" s="72" t="e">
        <f>K83*J79</f>
        <v>#REF!</v>
      </c>
      <c r="N83" s="68" t="s">
        <v>11</v>
      </c>
      <c r="O83" s="73" t="s">
        <v>114</v>
      </c>
      <c r="P83" s="70"/>
      <c r="Q83" s="71">
        <v>0.17070887760296957</v>
      </c>
      <c r="R83" s="72" t="e">
        <f>Q83*P79</f>
        <v>#REF!</v>
      </c>
      <c r="S83" s="70"/>
      <c r="T83" s="71">
        <v>0.17114966149940833</v>
      </c>
      <c r="U83" s="72" t="e">
        <f>T83*S79</f>
        <v>#REF!</v>
      </c>
      <c r="V83" s="70"/>
      <c r="W83" s="71">
        <v>0.17514139059327408</v>
      </c>
      <c r="X83" s="72" t="e">
        <f>W83*V79</f>
        <v>#REF!</v>
      </c>
      <c r="Z83" s="68" t="s">
        <v>11</v>
      </c>
      <c r="AA83" s="73" t="s">
        <v>114</v>
      </c>
      <c r="AB83" s="70"/>
      <c r="AC83" s="71">
        <v>0.24708545058642231</v>
      </c>
      <c r="AD83" s="72" t="e">
        <f>AC83*AB79</f>
        <v>#REF!</v>
      </c>
      <c r="AE83" s="70"/>
      <c r="AF83" s="71">
        <v>0.2533013274587041</v>
      </c>
      <c r="AG83" s="72" t="e">
        <f>AF83*AE79</f>
        <v>#REF!</v>
      </c>
      <c r="AH83" s="70"/>
      <c r="AI83" s="71">
        <v>0.26077136214831653</v>
      </c>
      <c r="AJ83" s="72" t="e">
        <f>AI83*AH79</f>
        <v>#REF!</v>
      </c>
    </row>
    <row r="84" spans="2:36" x14ac:dyDescent="0.2">
      <c r="B84" s="80" t="s">
        <v>12</v>
      </c>
      <c r="C84" s="81" t="s">
        <v>115</v>
      </c>
      <c r="D84" s="77" t="e">
        <f>#REF!</f>
        <v>#REF!</v>
      </c>
      <c r="E84" s="78">
        <v>0.1386037115247252</v>
      </c>
      <c r="F84" s="79" t="e">
        <f>E84*D84</f>
        <v>#REF!</v>
      </c>
      <c r="G84" s="77" t="e">
        <f>#REF!</f>
        <v>#REF!</v>
      </c>
      <c r="H84" s="78">
        <v>0.14153807155433881</v>
      </c>
      <c r="I84" s="79" t="e">
        <f>H84*G84</f>
        <v>#REF!</v>
      </c>
      <c r="J84" s="77" t="e">
        <f>#REF!</f>
        <v>#REF!</v>
      </c>
      <c r="K84" s="78">
        <v>0.14252179613399077</v>
      </c>
      <c r="L84" s="79" t="e">
        <f>K84*J84</f>
        <v>#REF!</v>
      </c>
      <c r="N84" s="80" t="s">
        <v>12</v>
      </c>
      <c r="O84" s="81" t="s">
        <v>115</v>
      </c>
      <c r="P84" s="77" t="e">
        <f>#REF!</f>
        <v>#REF!</v>
      </c>
      <c r="Q84" s="78">
        <v>0.14742239465104617</v>
      </c>
      <c r="R84" s="79" t="e">
        <f>Q84*P84</f>
        <v>#REF!</v>
      </c>
      <c r="S84" s="77" t="e">
        <f>#REF!</f>
        <v>#REF!</v>
      </c>
      <c r="T84" s="78">
        <v>0.14793614731491006</v>
      </c>
      <c r="U84" s="79" t="e">
        <f>T84*S84</f>
        <v>#REF!</v>
      </c>
      <c r="V84" s="77" t="e">
        <f>#REF!</f>
        <v>#REF!</v>
      </c>
      <c r="W84" s="78">
        <v>0.14467882736197071</v>
      </c>
      <c r="X84" s="79" t="e">
        <f>W84*V84</f>
        <v>#REF!</v>
      </c>
      <c r="Z84" s="80" t="s">
        <v>12</v>
      </c>
      <c r="AA84" s="81" t="s">
        <v>115</v>
      </c>
      <c r="AB84" s="77" t="e">
        <f>#REF!</f>
        <v>#REF!</v>
      </c>
      <c r="AC84" s="78">
        <v>0.13811988304238204</v>
      </c>
      <c r="AD84" s="79" t="e">
        <f>AC84*AB84</f>
        <v>#REF!</v>
      </c>
      <c r="AE84" s="77" t="e">
        <f>#REF!</f>
        <v>#REF!</v>
      </c>
      <c r="AF84" s="78">
        <v>0.13905882102020029</v>
      </c>
      <c r="AG84" s="79" t="e">
        <f>AF84*AE84</f>
        <v>#REF!</v>
      </c>
      <c r="AH84" s="77" t="e">
        <f>#REF!</f>
        <v>#REF!</v>
      </c>
      <c r="AI84" s="78">
        <v>0.13510176344306082</v>
      </c>
      <c r="AJ84" s="79" t="e">
        <f>AI84*AH84</f>
        <v>#REF!</v>
      </c>
    </row>
    <row r="85" spans="2:36" x14ac:dyDescent="0.2">
      <c r="B85" s="80" t="s">
        <v>12</v>
      </c>
      <c r="C85" s="81" t="s">
        <v>116</v>
      </c>
      <c r="D85" s="77" t="e">
        <f>D84-SUM(F84:F92)</f>
        <v>#REF!</v>
      </c>
      <c r="E85" s="78">
        <v>8.7012206871155726E-2</v>
      </c>
      <c r="F85" s="79" t="e">
        <f>E85*D84</f>
        <v>#REF!</v>
      </c>
      <c r="G85" s="77" t="e">
        <f>G84-SUM(I84:I92)</f>
        <v>#REF!</v>
      </c>
      <c r="H85" s="78">
        <v>8.4489768279576827E-2</v>
      </c>
      <c r="I85" s="79" t="e">
        <f>H85*G84</f>
        <v>#REF!</v>
      </c>
      <c r="J85" s="77" t="e">
        <f>J84-SUM(L84:L92)</f>
        <v>#REF!</v>
      </c>
      <c r="K85" s="78">
        <v>8.3632363711086413E-2</v>
      </c>
      <c r="L85" s="79" t="e">
        <f>K85*J84</f>
        <v>#REF!</v>
      </c>
      <c r="N85" s="80" t="s">
        <v>12</v>
      </c>
      <c r="O85" s="81" t="s">
        <v>116</v>
      </c>
      <c r="P85" s="77" t="e">
        <f>P84-SUM(R84:R92)</f>
        <v>#REF!</v>
      </c>
      <c r="Q85" s="78">
        <v>8.4658672511336727E-2</v>
      </c>
      <c r="R85" s="79" t="e">
        <f>Q85*P84</f>
        <v>#REF!</v>
      </c>
      <c r="S85" s="77" t="e">
        <f>S84-SUM(U84:U92)</f>
        <v>#REF!</v>
      </c>
      <c r="T85" s="78">
        <v>8.6536989056218358E-2</v>
      </c>
      <c r="U85" s="79" t="e">
        <f>T85*S84</f>
        <v>#REF!</v>
      </c>
      <c r="V85" s="77" t="e">
        <f>V84-SUM(X84:X92)</f>
        <v>#REF!</v>
      </c>
      <c r="W85" s="78">
        <v>8.1765677092083724E-2</v>
      </c>
      <c r="X85" s="79" t="e">
        <f>W85*V84</f>
        <v>#REF!</v>
      </c>
      <c r="Z85" s="80" t="s">
        <v>12</v>
      </c>
      <c r="AA85" s="81" t="s">
        <v>116</v>
      </c>
      <c r="AB85" s="77" t="e">
        <f>AB84-SUM(AD84:AD92)</f>
        <v>#REF!</v>
      </c>
      <c r="AC85" s="78">
        <v>8.3152766897004751E-2</v>
      </c>
      <c r="AD85" s="79" t="e">
        <f>AC85*AB84</f>
        <v>#REF!</v>
      </c>
      <c r="AE85" s="77" t="e">
        <f>AE84-SUM(AG84:AG92)</f>
        <v>#REF!</v>
      </c>
      <c r="AF85" s="78">
        <v>8.3373085819284987E-2</v>
      </c>
      <c r="AG85" s="79" t="e">
        <f>AF85*AE84</f>
        <v>#REF!</v>
      </c>
      <c r="AH85" s="77" t="e">
        <f>AH84-SUM(AJ84:AJ92)</f>
        <v>#REF!</v>
      </c>
      <c r="AI85" s="78">
        <v>8.2049351836382955E-2</v>
      </c>
      <c r="AJ85" s="79" t="e">
        <f>AI85*AH84</f>
        <v>#REF!</v>
      </c>
    </row>
    <row r="86" spans="2:36" x14ac:dyDescent="0.2">
      <c r="B86" s="80" t="s">
        <v>12</v>
      </c>
      <c r="C86" s="81" t="s">
        <v>117</v>
      </c>
      <c r="D86" s="77"/>
      <c r="E86" s="78">
        <v>6.7448205465913846E-2</v>
      </c>
      <c r="F86" s="79" t="e">
        <f>E86*D84</f>
        <v>#REF!</v>
      </c>
      <c r="G86" s="77"/>
      <c r="H86" s="78">
        <v>6.9756701926773079E-2</v>
      </c>
      <c r="I86" s="79" t="e">
        <f>H86*G84</f>
        <v>#REF!</v>
      </c>
      <c r="J86" s="77"/>
      <c r="K86" s="78">
        <v>6.8014481794916093E-2</v>
      </c>
      <c r="L86" s="79" t="e">
        <f>K86*J84</f>
        <v>#REF!</v>
      </c>
      <c r="N86" s="80" t="s">
        <v>12</v>
      </c>
      <c r="O86" s="81" t="s">
        <v>117</v>
      </c>
      <c r="P86" s="77"/>
      <c r="Q86" s="78">
        <v>4.7166381792250953E-2</v>
      </c>
      <c r="R86" s="79" t="e">
        <f>Q86*P84</f>
        <v>#REF!</v>
      </c>
      <c r="S86" s="77"/>
      <c r="T86" s="78">
        <v>4.911466447533442E-2</v>
      </c>
      <c r="U86" s="79" t="e">
        <f>T86*S84</f>
        <v>#REF!</v>
      </c>
      <c r="V86" s="77"/>
      <c r="W86" s="78">
        <v>4.9757563936856757E-2</v>
      </c>
      <c r="X86" s="79" t="e">
        <f>W86*V84</f>
        <v>#REF!</v>
      </c>
      <c r="Z86" s="80" t="s">
        <v>12</v>
      </c>
      <c r="AA86" s="81" t="s">
        <v>117</v>
      </c>
      <c r="AB86" s="77"/>
      <c r="AC86" s="78">
        <v>7.0594347705578653E-2</v>
      </c>
      <c r="AD86" s="79" t="e">
        <f>AC86*AB84</f>
        <v>#REF!</v>
      </c>
      <c r="AE86" s="77"/>
      <c r="AF86" s="78">
        <v>7.2176575888349151E-2</v>
      </c>
      <c r="AG86" s="79" t="e">
        <f>AF86*AE84</f>
        <v>#REF!</v>
      </c>
      <c r="AH86" s="77"/>
      <c r="AI86" s="78">
        <v>7.3119632056089914E-2</v>
      </c>
      <c r="AJ86" s="79" t="e">
        <f>AI86*AH84</f>
        <v>#REF!</v>
      </c>
    </row>
    <row r="87" spans="2:36" x14ac:dyDescent="0.2">
      <c r="B87" s="80" t="s">
        <v>12</v>
      </c>
      <c r="C87" s="81" t="s">
        <v>118</v>
      </c>
      <c r="D87" s="77"/>
      <c r="E87" s="78">
        <v>5.0346135542462297E-2</v>
      </c>
      <c r="F87" s="79" t="e">
        <f>E87*D84</f>
        <v>#REF!</v>
      </c>
      <c r="G87" s="77"/>
      <c r="H87" s="78">
        <v>4.9177998060999775E-2</v>
      </c>
      <c r="I87" s="79" t="e">
        <f>H87*G84</f>
        <v>#REF!</v>
      </c>
      <c r="J87" s="77"/>
      <c r="K87" s="78">
        <v>4.7404715474902347E-2</v>
      </c>
      <c r="L87" s="79" t="e">
        <f>K87*J84</f>
        <v>#REF!</v>
      </c>
      <c r="N87" s="80" t="s">
        <v>12</v>
      </c>
      <c r="O87" s="81" t="s">
        <v>118</v>
      </c>
      <c r="P87" s="77"/>
      <c r="Q87" s="78">
        <v>5.7288553489408894E-2</v>
      </c>
      <c r="R87" s="79" t="e">
        <f>Q87*P84</f>
        <v>#REF!</v>
      </c>
      <c r="S87" s="77"/>
      <c r="T87" s="78">
        <v>5.815389581974937E-2</v>
      </c>
      <c r="U87" s="79" t="e">
        <f>T87*S84</f>
        <v>#REF!</v>
      </c>
      <c r="V87" s="77"/>
      <c r="W87" s="78">
        <v>5.8008735140803416E-2</v>
      </c>
      <c r="X87" s="79" t="e">
        <f>W87*V84</f>
        <v>#REF!</v>
      </c>
      <c r="Z87" s="80" t="s">
        <v>12</v>
      </c>
      <c r="AA87" s="81" t="s">
        <v>118</v>
      </c>
      <c r="AB87" s="77"/>
      <c r="AC87" s="78">
        <v>4.8342903755430183E-2</v>
      </c>
      <c r="AD87" s="79" t="e">
        <f>AC87*AB84</f>
        <v>#REF!</v>
      </c>
      <c r="AE87" s="77"/>
      <c r="AF87" s="78">
        <v>4.8647907783524895E-2</v>
      </c>
      <c r="AG87" s="79" t="e">
        <f>AF87*AE84</f>
        <v>#REF!</v>
      </c>
      <c r="AH87" s="77"/>
      <c r="AI87" s="78">
        <v>4.5939351864381424E-2</v>
      </c>
      <c r="AJ87" s="79" t="e">
        <f>AI87*AH84</f>
        <v>#REF!</v>
      </c>
    </row>
    <row r="88" spans="2:36" x14ac:dyDescent="0.2">
      <c r="B88" s="80" t="s">
        <v>12</v>
      </c>
      <c r="C88" s="81" t="s">
        <v>119</v>
      </c>
      <c r="D88" s="77"/>
      <c r="E88" s="78">
        <v>7.3438442984263885E-2</v>
      </c>
      <c r="F88" s="79" t="e">
        <f>E88*D84</f>
        <v>#REF!</v>
      </c>
      <c r="G88" s="77"/>
      <c r="H88" s="78">
        <v>7.1279455452141094E-2</v>
      </c>
      <c r="I88" s="79" t="e">
        <f>H88*G84</f>
        <v>#REF!</v>
      </c>
      <c r="J88" s="77"/>
      <c r="K88" s="78">
        <v>6.9579299636864433E-2</v>
      </c>
      <c r="L88" s="79" t="e">
        <f>K88*J84</f>
        <v>#REF!</v>
      </c>
      <c r="N88" s="80" t="s">
        <v>12</v>
      </c>
      <c r="O88" s="81" t="s">
        <v>119</v>
      </c>
      <c r="P88" s="77"/>
      <c r="Q88" s="78">
        <v>0.10212886137387782</v>
      </c>
      <c r="R88" s="79" t="e">
        <f>Q88*P84</f>
        <v>#REF!</v>
      </c>
      <c r="S88" s="77"/>
      <c r="T88" s="78">
        <v>0.10124773753969961</v>
      </c>
      <c r="U88" s="79" t="e">
        <f>T88*S84</f>
        <v>#REF!</v>
      </c>
      <c r="V88" s="77"/>
      <c r="W88" s="78">
        <v>0.10121985442213242</v>
      </c>
      <c r="X88" s="79" t="e">
        <f>W88*V84</f>
        <v>#REF!</v>
      </c>
      <c r="Z88" s="80" t="s">
        <v>12</v>
      </c>
      <c r="AA88" s="81" t="s">
        <v>119</v>
      </c>
      <c r="AB88" s="77"/>
      <c r="AC88" s="78">
        <v>7.0236406980691377E-2</v>
      </c>
      <c r="AD88" s="79" t="e">
        <f>AC88*AB84</f>
        <v>#REF!</v>
      </c>
      <c r="AE88" s="77"/>
      <c r="AF88" s="78">
        <v>6.9665004228728802E-2</v>
      </c>
      <c r="AG88" s="79" t="e">
        <f>AF88*AE84</f>
        <v>#REF!</v>
      </c>
      <c r="AH88" s="77"/>
      <c r="AI88" s="78">
        <v>6.8718050448524096E-2</v>
      </c>
      <c r="AJ88" s="79" t="e">
        <f>AI88*AH84</f>
        <v>#REF!</v>
      </c>
    </row>
    <row r="89" spans="2:36" x14ac:dyDescent="0.2">
      <c r="B89" s="80" t="s">
        <v>12</v>
      </c>
      <c r="C89" s="81" t="s">
        <v>120</v>
      </c>
      <c r="D89" s="77"/>
      <c r="E89" s="78">
        <v>3.3909812830331322E-2</v>
      </c>
      <c r="F89" s="79" t="e">
        <f>E89*D84</f>
        <v>#REF!</v>
      </c>
      <c r="G89" s="77"/>
      <c r="H89" s="78">
        <v>3.6272374085189608E-2</v>
      </c>
      <c r="I89" s="79" t="e">
        <f>H89*G84</f>
        <v>#REF!</v>
      </c>
      <c r="J89" s="77"/>
      <c r="K89" s="78">
        <v>3.9933368928422835E-2</v>
      </c>
      <c r="L89" s="79" t="e">
        <f>K89*J84</f>
        <v>#REF!</v>
      </c>
      <c r="N89" s="80" t="s">
        <v>12</v>
      </c>
      <c r="O89" s="81" t="s">
        <v>120</v>
      </c>
      <c r="P89" s="77"/>
      <c r="Q89" s="78">
        <v>6.3628022560727582E-2</v>
      </c>
      <c r="R89" s="79" t="e">
        <f>Q89*P84</f>
        <v>#REF!</v>
      </c>
      <c r="S89" s="77"/>
      <c r="T89" s="78">
        <v>6.5154771003842579E-2</v>
      </c>
      <c r="U89" s="79" t="e">
        <f>T89*S84</f>
        <v>#REF!</v>
      </c>
      <c r="V89" s="77"/>
      <c r="W89" s="78">
        <v>7.0800506684716921E-2</v>
      </c>
      <c r="X89" s="79" t="e">
        <f>W89*V84</f>
        <v>#REF!</v>
      </c>
      <c r="Z89" s="80" t="s">
        <v>12</v>
      </c>
      <c r="AA89" s="81" t="s">
        <v>120</v>
      </c>
      <c r="AB89" s="77"/>
      <c r="AC89" s="78">
        <v>3.4614797189969584E-2</v>
      </c>
      <c r="AD89" s="79" t="e">
        <f>AC89*AB84</f>
        <v>#REF!</v>
      </c>
      <c r="AE89" s="77"/>
      <c r="AF89" s="78">
        <v>3.3684189952677926E-2</v>
      </c>
      <c r="AG89" s="79" t="e">
        <f>AF89*AE84</f>
        <v>#REF!</v>
      </c>
      <c r="AH89" s="77"/>
      <c r="AI89" s="78">
        <v>3.6299621335084228E-2</v>
      </c>
      <c r="AJ89" s="79" t="e">
        <f>AI89*AH84</f>
        <v>#REF!</v>
      </c>
    </row>
    <row r="90" spans="2:36" x14ac:dyDescent="0.2">
      <c r="B90" s="80" t="s">
        <v>12</v>
      </c>
      <c r="C90" s="81" t="s">
        <v>121</v>
      </c>
      <c r="D90" s="77"/>
      <c r="E90" s="78">
        <v>0.26113672992637049</v>
      </c>
      <c r="F90" s="79" t="e">
        <f>E90*D84</f>
        <v>#REF!</v>
      </c>
      <c r="G90" s="77"/>
      <c r="H90" s="78">
        <v>0.25504453121601606</v>
      </c>
      <c r="I90" s="79" t="e">
        <f>H90*G84</f>
        <v>#REF!</v>
      </c>
      <c r="J90" s="77"/>
      <c r="K90" s="78">
        <v>0.26142770648165137</v>
      </c>
      <c r="L90" s="79" t="e">
        <f>K90*J84</f>
        <v>#REF!</v>
      </c>
      <c r="N90" s="80" t="s">
        <v>12</v>
      </c>
      <c r="O90" s="81" t="s">
        <v>121</v>
      </c>
      <c r="P90" s="77"/>
      <c r="Q90" s="78">
        <v>0.23728059202750759</v>
      </c>
      <c r="R90" s="79" t="e">
        <f>Q90*P84</f>
        <v>#REF!</v>
      </c>
      <c r="S90" s="77"/>
      <c r="T90" s="78">
        <v>0.22735024285852765</v>
      </c>
      <c r="U90" s="79" t="e">
        <f>T90*S84</f>
        <v>#REF!</v>
      </c>
      <c r="V90" s="77"/>
      <c r="W90" s="78">
        <v>0.22751584160484209</v>
      </c>
      <c r="X90" s="79" t="e">
        <f>W90*V84</f>
        <v>#REF!</v>
      </c>
      <c r="Z90" s="80" t="s">
        <v>12</v>
      </c>
      <c r="AA90" s="81" t="s">
        <v>121</v>
      </c>
      <c r="AB90" s="77"/>
      <c r="AC90" s="78">
        <v>0.26052163848039361</v>
      </c>
      <c r="AD90" s="79" t="e">
        <f>AC90*AB84</f>
        <v>#REF!</v>
      </c>
      <c r="AE90" s="77"/>
      <c r="AF90" s="78">
        <v>0.25915886665736387</v>
      </c>
      <c r="AG90" s="79" t="e">
        <f>AF90*AE84</f>
        <v>#REF!</v>
      </c>
      <c r="AH90" s="77"/>
      <c r="AI90" s="78">
        <v>0.25905502818326298</v>
      </c>
      <c r="AJ90" s="79" t="e">
        <f>AI90*AH84</f>
        <v>#REF!</v>
      </c>
    </row>
    <row r="91" spans="2:36" x14ac:dyDescent="0.2">
      <c r="B91" s="80" t="s">
        <v>12</v>
      </c>
      <c r="C91" s="81" t="s">
        <v>122</v>
      </c>
      <c r="D91" s="77"/>
      <c r="E91" s="78">
        <v>9.6029073033902332E-2</v>
      </c>
      <c r="F91" s="79" t="e">
        <f>E91*D84</f>
        <v>#REF!</v>
      </c>
      <c r="G91" s="77"/>
      <c r="H91" s="78">
        <v>9.5452660467320122E-2</v>
      </c>
      <c r="I91" s="79" t="e">
        <f>H91*G84</f>
        <v>#REF!</v>
      </c>
      <c r="J91" s="77"/>
      <c r="K91" s="78">
        <v>9.4831845393345465E-2</v>
      </c>
      <c r="L91" s="79" t="e">
        <f>K91*J84</f>
        <v>#REF!</v>
      </c>
      <c r="N91" s="80" t="s">
        <v>12</v>
      </c>
      <c r="O91" s="81" t="s">
        <v>122</v>
      </c>
      <c r="P91" s="77"/>
      <c r="Q91" s="78">
        <v>7.8633377732627546E-2</v>
      </c>
      <c r="R91" s="79" t="e">
        <f>Q91*P84</f>
        <v>#REF!</v>
      </c>
      <c r="S91" s="77"/>
      <c r="T91" s="78">
        <v>7.8649482903708087E-2</v>
      </c>
      <c r="U91" s="79" t="e">
        <f>T91*S84</f>
        <v>#REF!</v>
      </c>
      <c r="V91" s="77"/>
      <c r="W91" s="78">
        <v>8.1408625058926321E-2</v>
      </c>
      <c r="X91" s="79" t="e">
        <f>W91*V84</f>
        <v>#REF!</v>
      </c>
      <c r="Z91" s="80" t="s">
        <v>12</v>
      </c>
      <c r="AA91" s="81" t="s">
        <v>122</v>
      </c>
      <c r="AB91" s="77"/>
      <c r="AC91" s="78">
        <v>9.7571483918743554E-2</v>
      </c>
      <c r="AD91" s="79" t="e">
        <f>AC91*AB84</f>
        <v>#REF!</v>
      </c>
      <c r="AE91" s="77"/>
      <c r="AF91" s="78">
        <v>9.6302271061284236E-2</v>
      </c>
      <c r="AG91" s="79" t="e">
        <f>AF91*AE84</f>
        <v>#REF!</v>
      </c>
      <c r="AH91" s="77"/>
      <c r="AI91" s="78">
        <v>9.8464878788054599E-2</v>
      </c>
      <c r="AJ91" s="79" t="e">
        <f>AI91*AH84</f>
        <v>#REF!</v>
      </c>
    </row>
    <row r="92" spans="2:36" x14ac:dyDescent="0.2">
      <c r="B92" s="80" t="s">
        <v>12</v>
      </c>
      <c r="C92" s="81" t="s">
        <v>123</v>
      </c>
      <c r="D92" s="77"/>
      <c r="E92" s="78">
        <v>0.192075681820875</v>
      </c>
      <c r="F92" s="79" t="e">
        <f>E92*D84</f>
        <v>#REF!</v>
      </c>
      <c r="G92" s="77"/>
      <c r="H92" s="78">
        <v>0.19698843895764451</v>
      </c>
      <c r="I92" s="79" t="e">
        <f>H92*G84</f>
        <v>#REF!</v>
      </c>
      <c r="J92" s="77"/>
      <c r="K92" s="78">
        <v>0.19265442244482034</v>
      </c>
      <c r="L92" s="79" t="e">
        <f>K92*J84</f>
        <v>#REF!</v>
      </c>
      <c r="N92" s="80" t="s">
        <v>12</v>
      </c>
      <c r="O92" s="81" t="s">
        <v>123</v>
      </c>
      <c r="P92" s="77"/>
      <c r="Q92" s="78">
        <v>0.18179314386121678</v>
      </c>
      <c r="R92" s="79" t="e">
        <f>Q92*P84</f>
        <v>#REF!</v>
      </c>
      <c r="S92" s="77"/>
      <c r="T92" s="78">
        <v>0.18585606902800988</v>
      </c>
      <c r="U92" s="79" t="e">
        <f>T92*S84</f>
        <v>#REF!</v>
      </c>
      <c r="V92" s="77"/>
      <c r="W92" s="78">
        <v>0.18484436869766774</v>
      </c>
      <c r="X92" s="79" t="e">
        <f>W92*V84</f>
        <v>#REF!</v>
      </c>
      <c r="Z92" s="80" t="s">
        <v>12</v>
      </c>
      <c r="AA92" s="81" t="s">
        <v>123</v>
      </c>
      <c r="AB92" s="77"/>
      <c r="AC92" s="78">
        <v>0.1968457720298063</v>
      </c>
      <c r="AD92" s="79" t="e">
        <f>AC92*AB84</f>
        <v>#REF!</v>
      </c>
      <c r="AE92" s="77"/>
      <c r="AF92" s="78">
        <v>0.19793327758858578</v>
      </c>
      <c r="AG92" s="79" t="e">
        <f>AF92*AE84</f>
        <v>#REF!</v>
      </c>
      <c r="AH92" s="77"/>
      <c r="AI92" s="78">
        <v>0.20125232204515914</v>
      </c>
      <c r="AJ92" s="79" t="e">
        <f>AI92*AH84</f>
        <v>#REF!</v>
      </c>
    </row>
    <row r="93" spans="2:36" x14ac:dyDescent="0.2">
      <c r="B93" s="68" t="s">
        <v>13</v>
      </c>
      <c r="C93" s="73" t="s">
        <v>124</v>
      </c>
      <c r="D93" s="70" t="e">
        <f>#REF!</f>
        <v>#REF!</v>
      </c>
      <c r="E93" s="71">
        <v>0.13717390350993516</v>
      </c>
      <c r="F93" s="72" t="e">
        <f>E93*D93</f>
        <v>#REF!</v>
      </c>
      <c r="G93" s="70" t="e">
        <f>#REF!</f>
        <v>#REF!</v>
      </c>
      <c r="H93" s="71">
        <v>0.13609344408795168</v>
      </c>
      <c r="I93" s="72" t="e">
        <f>H93*G93</f>
        <v>#REF!</v>
      </c>
      <c r="J93" s="70" t="e">
        <f>#REF!</f>
        <v>#REF!</v>
      </c>
      <c r="K93" s="71">
        <v>0.1350478794967099</v>
      </c>
      <c r="L93" s="72" t="e">
        <f>K93*J93</f>
        <v>#REF!</v>
      </c>
      <c r="N93" s="68" t="s">
        <v>13</v>
      </c>
      <c r="O93" s="73" t="s">
        <v>124</v>
      </c>
      <c r="P93" s="70" t="e">
        <f>#REF!</f>
        <v>#REF!</v>
      </c>
      <c r="Q93" s="71">
        <v>0.15620679408453841</v>
      </c>
      <c r="R93" s="72" t="e">
        <f>Q93*P93</f>
        <v>#REF!</v>
      </c>
      <c r="S93" s="70" t="e">
        <f>#REF!</f>
        <v>#REF!</v>
      </c>
      <c r="T93" s="71">
        <v>0.15721073245988038</v>
      </c>
      <c r="U93" s="72" t="e">
        <f>T93*S93</f>
        <v>#REF!</v>
      </c>
      <c r="V93" s="70" t="e">
        <f>#REF!</f>
        <v>#REF!</v>
      </c>
      <c r="W93" s="71">
        <v>0.15195695350141705</v>
      </c>
      <c r="X93" s="72" t="e">
        <f>W93*V93</f>
        <v>#REF!</v>
      </c>
      <c r="Z93" s="68" t="s">
        <v>13</v>
      </c>
      <c r="AA93" s="73" t="s">
        <v>124</v>
      </c>
      <c r="AB93" s="70" t="e">
        <f>#REF!</f>
        <v>#REF!</v>
      </c>
      <c r="AC93" s="71">
        <v>0.13573243449042863</v>
      </c>
      <c r="AD93" s="72" t="e">
        <f>AC93*AB93</f>
        <v>#REF!</v>
      </c>
      <c r="AE93" s="70" t="e">
        <f>#REF!</f>
        <v>#REF!</v>
      </c>
      <c r="AF93" s="71">
        <v>0.13479125359236657</v>
      </c>
      <c r="AG93" s="72" t="e">
        <f>AF93*AE93</f>
        <v>#REF!</v>
      </c>
      <c r="AH93" s="70" t="e">
        <f>#REF!</f>
        <v>#REF!</v>
      </c>
      <c r="AI93" s="71">
        <v>0.13107709634481302</v>
      </c>
      <c r="AJ93" s="72" t="e">
        <f>AI93*AH93</f>
        <v>#REF!</v>
      </c>
    </row>
    <row r="94" spans="2:36" x14ac:dyDescent="0.2">
      <c r="B94" s="68" t="s">
        <v>13</v>
      </c>
      <c r="C94" s="73" t="s">
        <v>125</v>
      </c>
      <c r="D94" s="70" t="e">
        <f>D93-SUM(F93:F101)</f>
        <v>#REF!</v>
      </c>
      <c r="E94" s="71">
        <v>0.16120340677856412</v>
      </c>
      <c r="F94" s="72" t="e">
        <f>E94*D93</f>
        <v>#REF!</v>
      </c>
      <c r="G94" s="70" t="e">
        <f>G93-SUM(I93:I101)</f>
        <v>#REF!</v>
      </c>
      <c r="H94" s="71">
        <v>0.16668197303103771</v>
      </c>
      <c r="I94" s="72" t="e">
        <f>H94*G93</f>
        <v>#REF!</v>
      </c>
      <c r="J94" s="70" t="e">
        <f>J93-SUM(L93:L101)</f>
        <v>#REF!</v>
      </c>
      <c r="K94" s="71">
        <v>0.16941333351177637</v>
      </c>
      <c r="L94" s="72" t="e">
        <f>K94*J93</f>
        <v>#REF!</v>
      </c>
      <c r="N94" s="68" t="s">
        <v>13</v>
      </c>
      <c r="O94" s="73" t="s">
        <v>125</v>
      </c>
      <c r="P94" s="70" t="e">
        <f>P93-SUM(R93:R101)</f>
        <v>#REF!</v>
      </c>
      <c r="Q94" s="71">
        <v>0.11409233027125629</v>
      </c>
      <c r="R94" s="72" t="e">
        <f>Q94*P93</f>
        <v>#REF!</v>
      </c>
      <c r="S94" s="70" t="e">
        <f>S93-SUM(U93:U101)</f>
        <v>#REF!</v>
      </c>
      <c r="T94" s="71">
        <v>0.11551189473071144</v>
      </c>
      <c r="U94" s="72" t="e">
        <f>T94*S93</f>
        <v>#REF!</v>
      </c>
      <c r="V94" s="70" t="e">
        <f>V93-SUM(X93:X101)</f>
        <v>#REF!</v>
      </c>
      <c r="W94" s="71">
        <v>0.12241328195700209</v>
      </c>
      <c r="X94" s="72" t="e">
        <f>W94*V93</f>
        <v>#REF!</v>
      </c>
      <c r="Z94" s="68" t="s">
        <v>13</v>
      </c>
      <c r="AA94" s="73" t="s">
        <v>125</v>
      </c>
      <c r="AB94" s="70" t="e">
        <f>AB93-SUM(AD93:AD101)</f>
        <v>#REF!</v>
      </c>
      <c r="AC94" s="71">
        <v>0.15938063908688693</v>
      </c>
      <c r="AD94" s="72" t="e">
        <f>AC94*AB93</f>
        <v>#REF!</v>
      </c>
      <c r="AE94" s="70" t="e">
        <f>AE93-SUM(AG93:AG101)</f>
        <v>#REF!</v>
      </c>
      <c r="AF94" s="71">
        <v>0.16255989834655649</v>
      </c>
      <c r="AG94" s="72" t="e">
        <f>AF94*AE93</f>
        <v>#REF!</v>
      </c>
      <c r="AH94" s="70" t="e">
        <f>AH93-SUM(AJ93:AJ101)</f>
        <v>#REF!</v>
      </c>
      <c r="AI94" s="71">
        <v>0.17009728450676659</v>
      </c>
      <c r="AJ94" s="72" t="e">
        <f>AI94*AH93</f>
        <v>#REF!</v>
      </c>
    </row>
    <row r="95" spans="2:36" x14ac:dyDescent="0.2">
      <c r="B95" s="68" t="s">
        <v>13</v>
      </c>
      <c r="C95" s="73" t="s">
        <v>126</v>
      </c>
      <c r="D95" s="70"/>
      <c r="E95" s="71">
        <v>7.0565478060761827E-2</v>
      </c>
      <c r="F95" s="72" t="e">
        <f>E95*D93</f>
        <v>#REF!</v>
      </c>
      <c r="G95" s="70"/>
      <c r="H95" s="71">
        <v>7.3005766410988771E-2</v>
      </c>
      <c r="I95" s="72" t="e">
        <f>H95*G93</f>
        <v>#REF!</v>
      </c>
      <c r="J95" s="70"/>
      <c r="K95" s="71">
        <v>7.6921453207890997E-2</v>
      </c>
      <c r="L95" s="72" t="e">
        <f>K95*J93</f>
        <v>#REF!</v>
      </c>
      <c r="N95" s="68" t="s">
        <v>13</v>
      </c>
      <c r="O95" s="73" t="s">
        <v>126</v>
      </c>
      <c r="P95" s="70"/>
      <c r="Q95" s="71">
        <v>5.2517663579370447E-2</v>
      </c>
      <c r="R95" s="72" t="e">
        <f>Q95*P93</f>
        <v>#REF!</v>
      </c>
      <c r="S95" s="70"/>
      <c r="T95" s="71">
        <v>5.6017928135882675E-2</v>
      </c>
      <c r="U95" s="72" t="e">
        <f>T95*S93</f>
        <v>#REF!</v>
      </c>
      <c r="V95" s="70"/>
      <c r="W95" s="71">
        <v>6.36841453158698E-2</v>
      </c>
      <c r="X95" s="72" t="e">
        <f>W95*V93</f>
        <v>#REF!</v>
      </c>
      <c r="Z95" s="68" t="s">
        <v>13</v>
      </c>
      <c r="AA95" s="73" t="s">
        <v>126</v>
      </c>
      <c r="AB95" s="70"/>
      <c r="AC95" s="71">
        <v>7.0134677124402203E-2</v>
      </c>
      <c r="AD95" s="72" t="e">
        <f>AC95*AB93</f>
        <v>#REF!</v>
      </c>
      <c r="AE95" s="70"/>
      <c r="AF95" s="71">
        <v>7.0497837243797948E-2</v>
      </c>
      <c r="AG95" s="72" t="e">
        <f>AF95*AE93</f>
        <v>#REF!</v>
      </c>
      <c r="AH95" s="70"/>
      <c r="AI95" s="71">
        <v>7.7199089559787853E-2</v>
      </c>
      <c r="AJ95" s="72" t="e">
        <f>AI95*AH93</f>
        <v>#REF!</v>
      </c>
    </row>
    <row r="96" spans="2:36" x14ac:dyDescent="0.2">
      <c r="B96" s="68" t="s">
        <v>13</v>
      </c>
      <c r="C96" s="73" t="s">
        <v>127</v>
      </c>
      <c r="D96" s="70"/>
      <c r="E96" s="71">
        <v>6.8270496214581491E-2</v>
      </c>
      <c r="F96" s="72" t="e">
        <f>E96*D93</f>
        <v>#REF!</v>
      </c>
      <c r="G96" s="70"/>
      <c r="H96" s="71">
        <v>7.0756605535667719E-2</v>
      </c>
      <c r="I96" s="72" t="e">
        <f>H96*G93</f>
        <v>#REF!</v>
      </c>
      <c r="J96" s="70"/>
      <c r="K96" s="71">
        <v>7.2098334987949653E-2</v>
      </c>
      <c r="L96" s="72" t="e">
        <f>K96*J93</f>
        <v>#REF!</v>
      </c>
      <c r="N96" s="68" t="s">
        <v>13</v>
      </c>
      <c r="O96" s="73" t="s">
        <v>127</v>
      </c>
      <c r="P96" s="70"/>
      <c r="Q96" s="71">
        <v>5.9174905266055344E-2</v>
      </c>
      <c r="R96" s="72" t="e">
        <f>Q96*P93</f>
        <v>#REF!</v>
      </c>
      <c r="S96" s="70"/>
      <c r="T96" s="71">
        <v>5.8654441763546755E-2</v>
      </c>
      <c r="U96" s="72" t="e">
        <f>T96*S93</f>
        <v>#REF!</v>
      </c>
      <c r="V96" s="70"/>
      <c r="W96" s="71">
        <v>6.3346400538147815E-2</v>
      </c>
      <c r="X96" s="72" t="e">
        <f>W96*V93</f>
        <v>#REF!</v>
      </c>
      <c r="Z96" s="68" t="s">
        <v>13</v>
      </c>
      <c r="AA96" s="73" t="s">
        <v>127</v>
      </c>
      <c r="AB96" s="70"/>
      <c r="AC96" s="71">
        <v>6.8946390666479604E-2</v>
      </c>
      <c r="AD96" s="72" t="e">
        <f>AC96*AB93</f>
        <v>#REF!</v>
      </c>
      <c r="AE96" s="70"/>
      <c r="AF96" s="71">
        <v>7.0688407088718083E-2</v>
      </c>
      <c r="AG96" s="72" t="e">
        <f>AF96*AE93</f>
        <v>#REF!</v>
      </c>
      <c r="AH96" s="70"/>
      <c r="AI96" s="71">
        <v>7.2286464357671845E-2</v>
      </c>
      <c r="AJ96" s="72" t="e">
        <f>AI96*AH93</f>
        <v>#REF!</v>
      </c>
    </row>
    <row r="97" spans="2:36" x14ac:dyDescent="0.2">
      <c r="B97" s="68" t="s">
        <v>13</v>
      </c>
      <c r="C97" s="73" t="s">
        <v>128</v>
      </c>
      <c r="D97" s="70"/>
      <c r="E97" s="71">
        <v>0.11369560159962641</v>
      </c>
      <c r="F97" s="72" t="e">
        <f>E97*D93</f>
        <v>#REF!</v>
      </c>
      <c r="G97" s="70"/>
      <c r="H97" s="71">
        <v>0.11195911237956679</v>
      </c>
      <c r="I97" s="72" t="e">
        <f>H97*G93</f>
        <v>#REF!</v>
      </c>
      <c r="J97" s="70"/>
      <c r="K97" s="71">
        <v>0.10948939669690154</v>
      </c>
      <c r="L97" s="72" t="e">
        <f>K97*J93</f>
        <v>#REF!</v>
      </c>
      <c r="N97" s="68" t="s">
        <v>13</v>
      </c>
      <c r="O97" s="73" t="s">
        <v>128</v>
      </c>
      <c r="P97" s="70"/>
      <c r="Q97" s="71">
        <v>0.11375605135060374</v>
      </c>
      <c r="R97" s="72" t="e">
        <f>Q97*P93</f>
        <v>#REF!</v>
      </c>
      <c r="S97" s="70"/>
      <c r="T97" s="71">
        <v>0.11354543327850863</v>
      </c>
      <c r="U97" s="72" t="e">
        <f>T97*S93</f>
        <v>#REF!</v>
      </c>
      <c r="V97" s="70"/>
      <c r="W97" s="71">
        <v>0.11189653381236098</v>
      </c>
      <c r="X97" s="72" t="e">
        <f>W97*V93</f>
        <v>#REF!</v>
      </c>
      <c r="Z97" s="68" t="s">
        <v>13</v>
      </c>
      <c r="AA97" s="73" t="s">
        <v>128</v>
      </c>
      <c r="AB97" s="70"/>
      <c r="AC97" s="71">
        <v>0.10837738470558951</v>
      </c>
      <c r="AD97" s="72" t="e">
        <f>AC97*AB93</f>
        <v>#REF!</v>
      </c>
      <c r="AE97" s="70"/>
      <c r="AF97" s="71">
        <v>0.1085805208418051</v>
      </c>
      <c r="AG97" s="72" t="e">
        <f>AF97*AE93</f>
        <v>#REF!</v>
      </c>
      <c r="AH97" s="70"/>
      <c r="AI97" s="71">
        <v>0.10586098569036537</v>
      </c>
      <c r="AJ97" s="72" t="e">
        <f>AI97*AH93</f>
        <v>#REF!</v>
      </c>
    </row>
    <row r="98" spans="2:36" x14ac:dyDescent="0.2">
      <c r="B98" s="68" t="s">
        <v>13</v>
      </c>
      <c r="C98" s="73" t="s">
        <v>129</v>
      </c>
      <c r="D98" s="70"/>
      <c r="E98" s="71">
        <v>4.8060141394514172E-2</v>
      </c>
      <c r="F98" s="72" t="e">
        <f>E98*D93</f>
        <v>#REF!</v>
      </c>
      <c r="G98" s="70"/>
      <c r="H98" s="71">
        <v>4.5077688472294847E-2</v>
      </c>
      <c r="I98" s="72" t="e">
        <f>H98*G93</f>
        <v>#REF!</v>
      </c>
      <c r="J98" s="70"/>
      <c r="K98" s="71">
        <v>4.2950048497185506E-2</v>
      </c>
      <c r="L98" s="72" t="e">
        <f>K98*J93</f>
        <v>#REF!</v>
      </c>
      <c r="N98" s="68" t="s">
        <v>13</v>
      </c>
      <c r="O98" s="73" t="s">
        <v>129</v>
      </c>
      <c r="P98" s="70"/>
      <c r="Q98" s="71">
        <v>6.1247840593710093E-2</v>
      </c>
      <c r="R98" s="72" t="e">
        <f>Q98*P93</f>
        <v>#REF!</v>
      </c>
      <c r="S98" s="70"/>
      <c r="T98" s="71">
        <v>5.8168702091422789E-2</v>
      </c>
      <c r="U98" s="72" t="e">
        <f>T98*S93</f>
        <v>#REF!</v>
      </c>
      <c r="V98" s="70"/>
      <c r="W98" s="71">
        <v>5.6600608978325313E-2</v>
      </c>
      <c r="X98" s="72" t="e">
        <f>W98*V93</f>
        <v>#REF!</v>
      </c>
      <c r="Z98" s="68" t="s">
        <v>13</v>
      </c>
      <c r="AA98" s="73" t="s">
        <v>129</v>
      </c>
      <c r="AB98" s="70"/>
      <c r="AC98" s="71">
        <v>5.0892739148704312E-2</v>
      </c>
      <c r="AD98" s="72" t="e">
        <f>AC98*AB93</f>
        <v>#REF!</v>
      </c>
      <c r="AE98" s="70"/>
      <c r="AF98" s="71">
        <v>4.8496527905323501E-2</v>
      </c>
      <c r="AG98" s="72" t="e">
        <f>AF98*AE93</f>
        <v>#REF!</v>
      </c>
      <c r="AH98" s="70"/>
      <c r="AI98" s="71">
        <v>4.6741887361832629E-2</v>
      </c>
      <c r="AJ98" s="72" t="e">
        <f>AI98*AH93</f>
        <v>#REF!</v>
      </c>
    </row>
    <row r="99" spans="2:36" x14ac:dyDescent="0.2">
      <c r="B99" s="68" t="s">
        <v>13</v>
      </c>
      <c r="C99" s="73" t="s">
        <v>130</v>
      </c>
      <c r="D99" s="70"/>
      <c r="E99" s="71">
        <v>0.27558423246556124</v>
      </c>
      <c r="F99" s="72" t="e">
        <f>E99*D93</f>
        <v>#REF!</v>
      </c>
      <c r="G99" s="70"/>
      <c r="H99" s="71">
        <v>0.27577503636331618</v>
      </c>
      <c r="I99" s="72" t="e">
        <f>H99*G93</f>
        <v>#REF!</v>
      </c>
      <c r="J99" s="70"/>
      <c r="K99" s="71">
        <v>0.27175000257209109</v>
      </c>
      <c r="L99" s="72" t="e">
        <f>K99*J93</f>
        <v>#REF!</v>
      </c>
      <c r="N99" s="68" t="s">
        <v>13</v>
      </c>
      <c r="O99" s="73" t="s">
        <v>130</v>
      </c>
      <c r="P99" s="70"/>
      <c r="Q99" s="71">
        <v>0.31275718080769577</v>
      </c>
      <c r="R99" s="72" t="e">
        <f>Q99*P93</f>
        <v>#REF!</v>
      </c>
      <c r="S99" s="70"/>
      <c r="T99" s="71">
        <v>0.30995757111634847</v>
      </c>
      <c r="U99" s="72" t="e">
        <f>T99*S93</f>
        <v>#REF!</v>
      </c>
      <c r="V99" s="70"/>
      <c r="W99" s="71">
        <v>0.29517179625731266</v>
      </c>
      <c r="X99" s="72" t="e">
        <f>W99*V93</f>
        <v>#REF!</v>
      </c>
      <c r="Z99" s="68" t="s">
        <v>13</v>
      </c>
      <c r="AA99" s="73" t="s">
        <v>130</v>
      </c>
      <c r="AB99" s="70"/>
      <c r="AC99" s="71">
        <v>0.28025241061088257</v>
      </c>
      <c r="AD99" s="72" t="e">
        <f>AC99*AB93</f>
        <v>#REF!</v>
      </c>
      <c r="AE99" s="70"/>
      <c r="AF99" s="71">
        <v>0.28159402056058508</v>
      </c>
      <c r="AG99" s="72" t="e">
        <f>AF99*AE93</f>
        <v>#REF!</v>
      </c>
      <c r="AH99" s="70"/>
      <c r="AI99" s="71">
        <v>0.27556817510948139</v>
      </c>
      <c r="AJ99" s="72" t="e">
        <f>AI99*AH93</f>
        <v>#REF!</v>
      </c>
    </row>
    <row r="100" spans="2:36" x14ac:dyDescent="0.2">
      <c r="B100" s="68" t="s">
        <v>13</v>
      </c>
      <c r="C100" s="73" t="s">
        <v>131</v>
      </c>
      <c r="D100" s="70"/>
      <c r="E100" s="71">
        <v>7.8525153460039826E-2</v>
      </c>
      <c r="F100" s="72" t="e">
        <f>E100*D93</f>
        <v>#REF!</v>
      </c>
      <c r="G100" s="70"/>
      <c r="H100" s="71">
        <v>7.7750378738272591E-2</v>
      </c>
      <c r="I100" s="72" t="e">
        <f>H100*G93</f>
        <v>#REF!</v>
      </c>
      <c r="J100" s="70"/>
      <c r="K100" s="71">
        <v>7.8045123733431102E-2</v>
      </c>
      <c r="L100" s="72" t="e">
        <f>K100*J93</f>
        <v>#REF!</v>
      </c>
      <c r="N100" s="68" t="s">
        <v>13</v>
      </c>
      <c r="O100" s="73" t="s">
        <v>131</v>
      </c>
      <c r="P100" s="70"/>
      <c r="Q100" s="71">
        <v>8.1926757224439775E-2</v>
      </c>
      <c r="R100" s="72" t="e">
        <f>Q100*P93</f>
        <v>#REF!</v>
      </c>
      <c r="S100" s="70"/>
      <c r="T100" s="71">
        <v>8.2431237965830587E-2</v>
      </c>
      <c r="U100" s="72" t="e">
        <f>T100*S93</f>
        <v>#REF!</v>
      </c>
      <c r="V100" s="70"/>
      <c r="W100" s="71">
        <v>8.3421164821383481E-2</v>
      </c>
      <c r="X100" s="72" t="e">
        <f>W100*V93</f>
        <v>#REF!</v>
      </c>
      <c r="Z100" s="68" t="s">
        <v>13</v>
      </c>
      <c r="AA100" s="73" t="s">
        <v>131</v>
      </c>
      <c r="AB100" s="70"/>
      <c r="AC100" s="71">
        <v>8.2481492266285705E-2</v>
      </c>
      <c r="AD100" s="72" t="e">
        <f>AC100*AB93</f>
        <v>#REF!</v>
      </c>
      <c r="AE100" s="70"/>
      <c r="AF100" s="71">
        <v>8.223252999117156E-2</v>
      </c>
      <c r="AG100" s="72" t="e">
        <f>AF100*AE93</f>
        <v>#REF!</v>
      </c>
      <c r="AH100" s="70"/>
      <c r="AI100" s="71">
        <v>8.2156902445099211E-2</v>
      </c>
      <c r="AJ100" s="72" t="e">
        <f>AI100*AH93</f>
        <v>#REF!</v>
      </c>
    </row>
    <row r="101" spans="2:36" x14ac:dyDescent="0.2">
      <c r="B101" s="68" t="s">
        <v>13</v>
      </c>
      <c r="C101" s="73" t="s">
        <v>132</v>
      </c>
      <c r="D101" s="70"/>
      <c r="E101" s="71">
        <v>4.6921586516415835E-2</v>
      </c>
      <c r="F101" s="72" t="e">
        <f>E101*D93</f>
        <v>#REF!</v>
      </c>
      <c r="G101" s="70"/>
      <c r="H101" s="71">
        <v>4.2899994980903577E-2</v>
      </c>
      <c r="I101" s="72" t="e">
        <f>H101*G93</f>
        <v>#REF!</v>
      </c>
      <c r="J101" s="70"/>
      <c r="K101" s="71">
        <v>4.4284427296063772E-2</v>
      </c>
      <c r="L101" s="72" t="e">
        <f>K101*J93</f>
        <v>#REF!</v>
      </c>
      <c r="N101" s="68" t="s">
        <v>13</v>
      </c>
      <c r="O101" s="73" t="s">
        <v>132</v>
      </c>
      <c r="P101" s="70"/>
      <c r="Q101" s="71">
        <v>4.8320476822329858E-2</v>
      </c>
      <c r="R101" s="72" t="e">
        <f>Q101*P93</f>
        <v>#REF!</v>
      </c>
      <c r="S101" s="70"/>
      <c r="T101" s="71">
        <v>4.8502058457868417E-2</v>
      </c>
      <c r="U101" s="72" t="e">
        <f>T101*S93</f>
        <v>#REF!</v>
      </c>
      <c r="V101" s="70"/>
      <c r="W101" s="71">
        <v>5.1509114818180747E-2</v>
      </c>
      <c r="X101" s="72" t="e">
        <f>W101*V93</f>
        <v>#REF!</v>
      </c>
      <c r="Z101" s="68" t="s">
        <v>13</v>
      </c>
      <c r="AA101" s="73" t="s">
        <v>132</v>
      </c>
      <c r="AB101" s="70"/>
      <c r="AC101" s="71">
        <v>4.3801831900340558E-2</v>
      </c>
      <c r="AD101" s="72" t="e">
        <f>AC101*AB93</f>
        <v>#REF!</v>
      </c>
      <c r="AE101" s="70"/>
      <c r="AF101" s="71">
        <v>4.0559004429675735E-2</v>
      </c>
      <c r="AG101" s="72" t="e">
        <f>AF101*AE93</f>
        <v>#REF!</v>
      </c>
      <c r="AH101" s="70"/>
      <c r="AI101" s="71">
        <v>3.9012114624182047E-2</v>
      </c>
      <c r="AJ101" s="72" t="e">
        <f>AI101*AH93</f>
        <v>#REF!</v>
      </c>
    </row>
    <row r="102" spans="2:36" x14ac:dyDescent="0.2">
      <c r="B102" s="80" t="s">
        <v>14</v>
      </c>
      <c r="C102" s="81" t="s">
        <v>133</v>
      </c>
      <c r="D102" s="77" t="e">
        <f>#REF!</f>
        <v>#REF!</v>
      </c>
      <c r="E102" s="78">
        <v>0.43357712489262157</v>
      </c>
      <c r="F102" s="79" t="e">
        <f>E102*D102</f>
        <v>#REF!</v>
      </c>
      <c r="G102" s="77" t="e">
        <f>#REF!</f>
        <v>#REF!</v>
      </c>
      <c r="H102" s="78">
        <v>0.43594769037077813</v>
      </c>
      <c r="I102" s="79" t="e">
        <f>H102*G102</f>
        <v>#REF!</v>
      </c>
      <c r="J102" s="77" t="e">
        <f>#REF!</f>
        <v>#REF!</v>
      </c>
      <c r="K102" s="78">
        <v>0.43663266246360954</v>
      </c>
      <c r="L102" s="79" t="e">
        <f>K102*J102</f>
        <v>#REF!</v>
      </c>
      <c r="N102" s="80" t="s">
        <v>14</v>
      </c>
      <c r="O102" s="81" t="s">
        <v>133</v>
      </c>
      <c r="P102" s="77" t="e">
        <f>#REF!</f>
        <v>#REF!</v>
      </c>
      <c r="Q102" s="78">
        <v>0.32515702580764488</v>
      </c>
      <c r="R102" s="79" t="e">
        <f>Q102*P102</f>
        <v>#REF!</v>
      </c>
      <c r="S102" s="77" t="e">
        <f>#REF!</f>
        <v>#REF!</v>
      </c>
      <c r="T102" s="78">
        <v>0.32423235662062649</v>
      </c>
      <c r="U102" s="79" t="e">
        <f>T102*S102</f>
        <v>#REF!</v>
      </c>
      <c r="V102" s="77" t="e">
        <f>#REF!</f>
        <v>#REF!</v>
      </c>
      <c r="W102" s="78">
        <v>0.32434557710377637</v>
      </c>
      <c r="X102" s="79" t="e">
        <f>W102*V102</f>
        <v>#REF!</v>
      </c>
      <c r="Z102" s="80" t="s">
        <v>14</v>
      </c>
      <c r="AA102" s="81" t="s">
        <v>133</v>
      </c>
      <c r="AB102" s="77" t="e">
        <f>#REF!</f>
        <v>#REF!</v>
      </c>
      <c r="AC102" s="78">
        <v>0.45848363462514674</v>
      </c>
      <c r="AD102" s="79" t="e">
        <f>AC102*AB102</f>
        <v>#REF!</v>
      </c>
      <c r="AE102" s="77" t="e">
        <f>#REF!</f>
        <v>#REF!</v>
      </c>
      <c r="AF102" s="78">
        <v>0.46718634286550742</v>
      </c>
      <c r="AG102" s="79" t="e">
        <f>AF102*AE102</f>
        <v>#REF!</v>
      </c>
      <c r="AH102" s="77" t="e">
        <f>#REF!</f>
        <v>#REF!</v>
      </c>
      <c r="AI102" s="78">
        <v>0.47704895919441181</v>
      </c>
      <c r="AJ102" s="79" t="e">
        <f>AI102*AH102</f>
        <v>#REF!</v>
      </c>
    </row>
    <row r="103" spans="2:36" x14ac:dyDescent="0.2">
      <c r="B103" s="80" t="s">
        <v>14</v>
      </c>
      <c r="C103" s="81" t="s">
        <v>134</v>
      </c>
      <c r="D103" s="77" t="e">
        <f>D102-SUM(F102:F107)</f>
        <v>#REF!</v>
      </c>
      <c r="E103" s="78">
        <v>7.2682487536363555E-2</v>
      </c>
      <c r="F103" s="79" t="e">
        <f>E103*D102</f>
        <v>#REF!</v>
      </c>
      <c r="G103" s="77" t="e">
        <f>G102-SUM(I102:I107)</f>
        <v>#REF!</v>
      </c>
      <c r="H103" s="78">
        <v>7.7678809689053871E-2</v>
      </c>
      <c r="I103" s="79" t="e">
        <f>H103*G102</f>
        <v>#REF!</v>
      </c>
      <c r="J103" s="77" t="e">
        <f>J102-SUM(L102:L107)</f>
        <v>#REF!</v>
      </c>
      <c r="K103" s="78">
        <v>7.6302713274263329E-2</v>
      </c>
      <c r="L103" s="79" t="e">
        <f>K103*J102</f>
        <v>#REF!</v>
      </c>
      <c r="N103" s="80" t="s">
        <v>14</v>
      </c>
      <c r="O103" s="81" t="s">
        <v>134</v>
      </c>
      <c r="P103" s="77" t="e">
        <f>P102-SUM(R102:R107)</f>
        <v>#REF!</v>
      </c>
      <c r="Q103" s="78">
        <v>7.8522279612038851E-2</v>
      </c>
      <c r="R103" s="79" t="e">
        <f>Q103*P102</f>
        <v>#REF!</v>
      </c>
      <c r="S103" s="77" t="e">
        <f>S102-SUM(U102:U107)</f>
        <v>#REF!</v>
      </c>
      <c r="T103" s="78">
        <v>8.0265286263260682E-2</v>
      </c>
      <c r="U103" s="79" t="e">
        <f>T103*S102</f>
        <v>#REF!</v>
      </c>
      <c r="V103" s="77" t="e">
        <f>V102-SUM(X102:X107)</f>
        <v>#REF!</v>
      </c>
      <c r="W103" s="78">
        <v>8.4087608131069025E-2</v>
      </c>
      <c r="X103" s="79" t="e">
        <f>W103*V102</f>
        <v>#REF!</v>
      </c>
      <c r="Z103" s="80" t="s">
        <v>14</v>
      </c>
      <c r="AA103" s="81" t="s">
        <v>134</v>
      </c>
      <c r="AB103" s="77" t="e">
        <f>AB102-SUM(AD102:AD107)</f>
        <v>#REF!</v>
      </c>
      <c r="AC103" s="78">
        <v>5.9653579179308393E-2</v>
      </c>
      <c r="AD103" s="79" t="e">
        <f>AC103*AB102</f>
        <v>#REF!</v>
      </c>
      <c r="AE103" s="77" t="e">
        <f>AE102-SUM(AG102:AG107)</f>
        <v>#REF!</v>
      </c>
      <c r="AF103" s="78">
        <v>6.2075874295327335E-2</v>
      </c>
      <c r="AG103" s="79" t="e">
        <f>AF103*AE102</f>
        <v>#REF!</v>
      </c>
      <c r="AH103" s="77" t="e">
        <f>AH102-SUM(AJ102:AJ107)</f>
        <v>#REF!</v>
      </c>
      <c r="AI103" s="78">
        <v>6.2878154088579108E-2</v>
      </c>
      <c r="AJ103" s="79" t="e">
        <f>AI103*AH102</f>
        <v>#REF!</v>
      </c>
    </row>
    <row r="104" spans="2:36" x14ac:dyDescent="0.2">
      <c r="B104" s="80" t="s">
        <v>14</v>
      </c>
      <c r="C104" s="81" t="s">
        <v>135</v>
      </c>
      <c r="D104" s="77"/>
      <c r="E104" s="78">
        <v>0.10337372082729122</v>
      </c>
      <c r="F104" s="79" t="e">
        <f>E104*D102</f>
        <v>#REF!</v>
      </c>
      <c r="G104" s="77"/>
      <c r="H104" s="78">
        <v>0.10420380410389671</v>
      </c>
      <c r="I104" s="79" t="e">
        <f>H104*G102</f>
        <v>#REF!</v>
      </c>
      <c r="J104" s="77"/>
      <c r="K104" s="78">
        <v>0.10062469235336857</v>
      </c>
      <c r="L104" s="79" t="e">
        <f>K104*J102</f>
        <v>#REF!</v>
      </c>
      <c r="N104" s="80" t="s">
        <v>14</v>
      </c>
      <c r="O104" s="81" t="s">
        <v>135</v>
      </c>
      <c r="P104" s="77"/>
      <c r="Q104" s="78">
        <v>0.11682274251765792</v>
      </c>
      <c r="R104" s="79" t="e">
        <f>Q104*P102</f>
        <v>#REF!</v>
      </c>
      <c r="S104" s="77"/>
      <c r="T104" s="78">
        <v>0.11939081401265851</v>
      </c>
      <c r="U104" s="79" t="e">
        <f>T104*S102</f>
        <v>#REF!</v>
      </c>
      <c r="V104" s="77"/>
      <c r="W104" s="78">
        <v>0.11984914622646858</v>
      </c>
      <c r="X104" s="79" t="e">
        <f>W104*V102</f>
        <v>#REF!</v>
      </c>
      <c r="Z104" s="80" t="s">
        <v>14</v>
      </c>
      <c r="AA104" s="81" t="s">
        <v>135</v>
      </c>
      <c r="AB104" s="77"/>
      <c r="AC104" s="78">
        <v>0.10188639501515009</v>
      </c>
      <c r="AD104" s="79" t="e">
        <f>AC104*AB102</f>
        <v>#REF!</v>
      </c>
      <c r="AE104" s="77"/>
      <c r="AF104" s="78">
        <v>0.10154018986846465</v>
      </c>
      <c r="AG104" s="79" t="e">
        <f>AF104*AE102</f>
        <v>#REF!</v>
      </c>
      <c r="AH104" s="77"/>
      <c r="AI104" s="78">
        <v>9.9233824906636306E-2</v>
      </c>
      <c r="AJ104" s="79" t="e">
        <f>AI104*AH102</f>
        <v>#REF!</v>
      </c>
    </row>
    <row r="105" spans="2:36" x14ac:dyDescent="0.2">
      <c r="B105" s="80" t="s">
        <v>14</v>
      </c>
      <c r="C105" s="81" t="s">
        <v>136</v>
      </c>
      <c r="D105" s="77"/>
      <c r="E105" s="78">
        <v>7.1674480175662636E-2</v>
      </c>
      <c r="F105" s="79" t="e">
        <f>E105*D102</f>
        <v>#REF!</v>
      </c>
      <c r="G105" s="77"/>
      <c r="H105" s="78">
        <v>7.446695541786183E-2</v>
      </c>
      <c r="I105" s="79" t="e">
        <f>H105*G102</f>
        <v>#REF!</v>
      </c>
      <c r="J105" s="77"/>
      <c r="K105" s="78">
        <v>7.1025805693084892E-2</v>
      </c>
      <c r="L105" s="79" t="e">
        <f>K105*J102</f>
        <v>#REF!</v>
      </c>
      <c r="N105" s="80" t="s">
        <v>14</v>
      </c>
      <c r="O105" s="81" t="s">
        <v>136</v>
      </c>
      <c r="P105" s="77"/>
      <c r="Q105" s="78">
        <v>7.0575450976513091E-2</v>
      </c>
      <c r="R105" s="79" t="e">
        <f>Q105*P102</f>
        <v>#REF!</v>
      </c>
      <c r="S105" s="77"/>
      <c r="T105" s="78">
        <v>7.1492588647746755E-2</v>
      </c>
      <c r="U105" s="79" t="e">
        <f>T105*S102</f>
        <v>#REF!</v>
      </c>
      <c r="V105" s="77"/>
      <c r="W105" s="78">
        <v>7.0651660342485476E-2</v>
      </c>
      <c r="X105" s="79" t="e">
        <f>W105*V102</f>
        <v>#REF!</v>
      </c>
      <c r="Z105" s="80" t="s">
        <v>14</v>
      </c>
      <c r="AA105" s="81" t="s">
        <v>136</v>
      </c>
      <c r="AB105" s="77"/>
      <c r="AC105" s="78">
        <v>7.2892983656324892E-2</v>
      </c>
      <c r="AD105" s="79" t="e">
        <f>AC105*AB102</f>
        <v>#REF!</v>
      </c>
      <c r="AE105" s="77"/>
      <c r="AF105" s="78">
        <v>7.2912449081359978E-2</v>
      </c>
      <c r="AG105" s="79" t="e">
        <f>AF105*AE102</f>
        <v>#REF!</v>
      </c>
      <c r="AH105" s="77"/>
      <c r="AI105" s="78">
        <v>7.1985432872135491E-2</v>
      </c>
      <c r="AJ105" s="79" t="e">
        <f>AI105*AH102</f>
        <v>#REF!</v>
      </c>
    </row>
    <row r="106" spans="2:36" x14ac:dyDescent="0.2">
      <c r="B106" s="80" t="s">
        <v>14</v>
      </c>
      <c r="C106" s="81" t="s">
        <v>137</v>
      </c>
      <c r="D106" s="77"/>
      <c r="E106" s="78">
        <v>0.18953113800744351</v>
      </c>
      <c r="F106" s="79" t="e">
        <f>E106*D102</f>
        <v>#REF!</v>
      </c>
      <c r="G106" s="77"/>
      <c r="H106" s="78">
        <v>0.18288777700546477</v>
      </c>
      <c r="I106" s="79" t="e">
        <f>H106*G102</f>
        <v>#REF!</v>
      </c>
      <c r="J106" s="77"/>
      <c r="K106" s="78">
        <v>0.19357507861560899</v>
      </c>
      <c r="L106" s="79" t="e">
        <f>K106*J102</f>
        <v>#REF!</v>
      </c>
      <c r="N106" s="80" t="s">
        <v>14</v>
      </c>
      <c r="O106" s="81" t="s">
        <v>137</v>
      </c>
      <c r="P106" s="77"/>
      <c r="Q106" s="78">
        <v>0.23153507362683562</v>
      </c>
      <c r="R106" s="79" t="e">
        <f>Q106*P102</f>
        <v>#REF!</v>
      </c>
      <c r="S106" s="77"/>
      <c r="T106" s="78">
        <v>0.22763343329479371</v>
      </c>
      <c r="U106" s="79" t="e">
        <f>T106*S102</f>
        <v>#REF!</v>
      </c>
      <c r="V106" s="77"/>
      <c r="W106" s="78">
        <v>0.22512978937459494</v>
      </c>
      <c r="X106" s="79" t="e">
        <f>W106*V102</f>
        <v>#REF!</v>
      </c>
      <c r="Z106" s="80" t="s">
        <v>14</v>
      </c>
      <c r="AA106" s="81" t="s">
        <v>137</v>
      </c>
      <c r="AB106" s="77"/>
      <c r="AC106" s="78">
        <v>0.17464225216105925</v>
      </c>
      <c r="AD106" s="79" t="e">
        <f>AC106*AB102</f>
        <v>#REF!</v>
      </c>
      <c r="AE106" s="77"/>
      <c r="AF106" s="78">
        <v>0.1702727883283553</v>
      </c>
      <c r="AG106" s="79" t="e">
        <f>AF106*AE102</f>
        <v>#REF!</v>
      </c>
      <c r="AH106" s="77"/>
      <c r="AI106" s="78">
        <v>0.1622447346639154</v>
      </c>
      <c r="AJ106" s="79" t="e">
        <f>AI106*AH102</f>
        <v>#REF!</v>
      </c>
    </row>
    <row r="107" spans="2:36" x14ac:dyDescent="0.2">
      <c r="B107" s="82" t="s">
        <v>14</v>
      </c>
      <c r="C107" s="83" t="s">
        <v>138</v>
      </c>
      <c r="D107" s="84"/>
      <c r="E107" s="85">
        <v>0.12916104856061758</v>
      </c>
      <c r="F107" s="86" t="e">
        <f>E107*D102</f>
        <v>#REF!</v>
      </c>
      <c r="G107" s="84"/>
      <c r="H107" s="85">
        <v>0.12481496341294467</v>
      </c>
      <c r="I107" s="86" t="e">
        <f>H107*G102</f>
        <v>#REF!</v>
      </c>
      <c r="J107" s="84"/>
      <c r="K107" s="85">
        <v>0.12183904760006449</v>
      </c>
      <c r="L107" s="86" t="e">
        <f>K107*J102</f>
        <v>#REF!</v>
      </c>
      <c r="N107" s="82" t="s">
        <v>14</v>
      </c>
      <c r="O107" s="83" t="s">
        <v>138</v>
      </c>
      <c r="P107" s="84"/>
      <c r="Q107" s="85">
        <v>0.17738742745930963</v>
      </c>
      <c r="R107" s="86" t="e">
        <f>Q107*P102</f>
        <v>#REF!</v>
      </c>
      <c r="S107" s="84"/>
      <c r="T107" s="85">
        <v>0.17698552116091384</v>
      </c>
      <c r="U107" s="86" t="e">
        <f>T107*S102</f>
        <v>#REF!</v>
      </c>
      <c r="V107" s="84"/>
      <c r="W107" s="85">
        <v>0.17593621882160559</v>
      </c>
      <c r="X107" s="86" t="e">
        <f>W107*V102</f>
        <v>#REF!</v>
      </c>
      <c r="Z107" s="82" t="s">
        <v>14</v>
      </c>
      <c r="AA107" s="83" t="s">
        <v>138</v>
      </c>
      <c r="AB107" s="84"/>
      <c r="AC107" s="85">
        <v>0.13244115536301043</v>
      </c>
      <c r="AD107" s="86" t="e">
        <f>AC107*AB102</f>
        <v>#REF!</v>
      </c>
      <c r="AE107" s="84"/>
      <c r="AF107" s="85">
        <v>0.12601235556098522</v>
      </c>
      <c r="AG107" s="86" t="e">
        <f>AF107*AE102</f>
        <v>#REF!</v>
      </c>
      <c r="AH107" s="84"/>
      <c r="AI107" s="85">
        <v>0.12660889427432193</v>
      </c>
      <c r="AJ107" s="86" t="e">
        <f>AI107*AH102</f>
        <v>#REF!</v>
      </c>
    </row>
    <row r="108" spans="2:36" x14ac:dyDescent="0.2">
      <c r="E108" s="87"/>
      <c r="H108" s="87">
        <f>SUM(H102:H107)</f>
        <v>1</v>
      </c>
      <c r="K108" s="87">
        <f>SUM(K102:K107)</f>
        <v>0.99999999999999978</v>
      </c>
      <c r="Q108" s="87">
        <f>SUM(Q102:Q107)</f>
        <v>1</v>
      </c>
      <c r="T108" s="87">
        <f>SUM(T102:T107)</f>
        <v>1</v>
      </c>
      <c r="W108" s="87">
        <f>SUM(W102:W107)</f>
        <v>1</v>
      </c>
      <c r="AC108" s="87">
        <f>SUM(AC102:AC107)</f>
        <v>0.99999999999999978</v>
      </c>
      <c r="AF108" s="87">
        <f>SUM(AF102:AF107)</f>
        <v>0.99999999999999989</v>
      </c>
      <c r="AI108" s="87">
        <f>SUM(AI102:AI107)</f>
        <v>1</v>
      </c>
    </row>
    <row r="204" spans="5:5" x14ac:dyDescent="0.2">
      <c r="E204" s="55" t="e">
        <f>'Robi-Area Checksum'!F44</f>
        <v>#REF!</v>
      </c>
    </row>
  </sheetData>
  <conditionalFormatting sqref="D2">
    <cfRule type="expression" dxfId="11" priority="6">
      <formula>IF(D2=TODAY(),1,0)</formula>
    </cfRule>
  </conditionalFormatting>
  <conditionalFormatting sqref="E2:L2">
    <cfRule type="expression" dxfId="10" priority="5">
      <formula>IF(E2=TODAY(),1,0)</formula>
    </cfRule>
  </conditionalFormatting>
  <conditionalFormatting sqref="AB2">
    <cfRule type="expression" dxfId="9" priority="2">
      <formula>IF(AB2=TODAY(),1,0)</formula>
    </cfRule>
  </conditionalFormatting>
  <conditionalFormatting sqref="AC2:AJ2">
    <cfRule type="expression" dxfId="8" priority="1">
      <formula>IF(AC2=TODAY(),1,0)</formula>
    </cfRule>
  </conditionalFormatting>
  <conditionalFormatting sqref="P2">
    <cfRule type="expression" dxfId="7" priority="4">
      <formula>IF(P2=TODAY(),1,0)</formula>
    </cfRule>
  </conditionalFormatting>
  <conditionalFormatting sqref="Q2:X2">
    <cfRule type="expression" dxfId="6" priority="3">
      <formula>IF(Q2=TODAY(),1,0)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52"/>
  <sheetViews>
    <sheetView showGridLines="0" zoomScale="90" zoomScaleNormal="90" workbookViewId="0">
      <selection activeCell="A8" sqref="A8"/>
    </sheetView>
  </sheetViews>
  <sheetFormatPr baseColWidth="10" defaultColWidth="8.83203125" defaultRowHeight="15" x14ac:dyDescent="0.2"/>
  <cols>
    <col min="1" max="1" width="15.5" bestFit="1" customWidth="1"/>
    <col min="2" max="2" width="19.1640625" customWidth="1"/>
    <col min="3" max="3" width="21.6640625" customWidth="1"/>
    <col min="4" max="4" width="25.1640625" bestFit="1" customWidth="1"/>
    <col min="5" max="5" width="25.1640625" hidden="1" customWidth="1"/>
    <col min="6" max="6" width="15" style="144" bestFit="1" customWidth="1"/>
    <col min="7" max="7" width="12.6640625" style="46" customWidth="1"/>
    <col min="8" max="9" width="15" bestFit="1" customWidth="1"/>
    <col min="10" max="10" width="12.6640625" customWidth="1"/>
    <col min="11" max="12" width="15" bestFit="1" customWidth="1"/>
    <col min="13" max="13" width="12.6640625" customWidth="1"/>
    <col min="14" max="14" width="15" bestFit="1" customWidth="1"/>
    <col min="16" max="16" width="20.1640625" customWidth="1"/>
    <col min="17" max="17" width="21.1640625" customWidth="1"/>
    <col min="18" max="18" width="25.1640625" bestFit="1" customWidth="1"/>
    <col min="19" max="27" width="12.6640625" customWidth="1"/>
    <col min="29" max="29" width="20.5" customWidth="1"/>
    <col min="30" max="30" width="21.5" customWidth="1"/>
    <col min="31" max="31" width="25.1640625" bestFit="1" customWidth="1"/>
    <col min="32" max="32" width="25.1640625" hidden="1" customWidth="1"/>
    <col min="33" max="41" width="12.6640625" customWidth="1"/>
  </cols>
  <sheetData>
    <row r="1" spans="2:41" x14ac:dyDescent="0.2">
      <c r="F1"/>
      <c r="G1"/>
    </row>
    <row r="2" spans="2:41" ht="19" x14ac:dyDescent="0.25">
      <c r="B2" s="59" t="s">
        <v>25</v>
      </c>
      <c r="C2" s="88"/>
      <c r="D2" s="89"/>
      <c r="E2" s="90"/>
      <c r="F2" s="60" t="s">
        <v>666</v>
      </c>
      <c r="G2" s="61" t="s">
        <v>666</v>
      </c>
      <c r="H2" s="62" t="s">
        <v>666</v>
      </c>
      <c r="I2" s="60" t="s">
        <v>667</v>
      </c>
      <c r="J2" s="60" t="s">
        <v>667</v>
      </c>
      <c r="K2" s="60" t="s">
        <v>667</v>
      </c>
      <c r="L2" s="61" t="s">
        <v>668</v>
      </c>
      <c r="M2" s="61" t="s">
        <v>668</v>
      </c>
      <c r="N2" s="61" t="s">
        <v>668</v>
      </c>
      <c r="P2" s="59" t="s">
        <v>26</v>
      </c>
      <c r="Q2" s="88"/>
      <c r="R2" s="89"/>
      <c r="S2" s="60" t="s">
        <v>666</v>
      </c>
      <c r="T2" s="61" t="s">
        <v>666</v>
      </c>
      <c r="U2" s="62" t="s">
        <v>666</v>
      </c>
      <c r="V2" s="60" t="s">
        <v>667</v>
      </c>
      <c r="W2" s="60" t="s">
        <v>667</v>
      </c>
      <c r="X2" s="60" t="s">
        <v>667</v>
      </c>
      <c r="Y2" s="61" t="s">
        <v>668</v>
      </c>
      <c r="Z2" s="61" t="s">
        <v>668</v>
      </c>
      <c r="AA2" s="61" t="s">
        <v>668</v>
      </c>
      <c r="AC2" s="59" t="s">
        <v>27</v>
      </c>
      <c r="AD2" s="88"/>
      <c r="AE2" s="89"/>
      <c r="AF2" s="90"/>
      <c r="AG2" s="60" t="s">
        <v>666</v>
      </c>
      <c r="AH2" s="61" t="s">
        <v>666</v>
      </c>
      <c r="AI2" s="62" t="s">
        <v>666</v>
      </c>
      <c r="AJ2" s="60" t="s">
        <v>667</v>
      </c>
      <c r="AK2" s="60" t="s">
        <v>667</v>
      </c>
      <c r="AL2" s="60" t="s">
        <v>667</v>
      </c>
      <c r="AM2" s="61" t="s">
        <v>668</v>
      </c>
      <c r="AN2" s="61" t="s">
        <v>668</v>
      </c>
      <c r="AO2" s="61" t="s">
        <v>668</v>
      </c>
    </row>
    <row r="3" spans="2:41" x14ac:dyDescent="0.2">
      <c r="B3" s="63" t="s">
        <v>0</v>
      </c>
      <c r="C3" s="44" t="s">
        <v>36</v>
      </c>
      <c r="D3" s="82" t="s">
        <v>139</v>
      </c>
      <c r="E3" s="91"/>
      <c r="F3" s="64" t="s">
        <v>36</v>
      </c>
      <c r="G3" s="65" t="s">
        <v>677</v>
      </c>
      <c r="H3" s="66" t="s">
        <v>139</v>
      </c>
      <c r="I3" s="64" t="s">
        <v>36</v>
      </c>
      <c r="J3" s="65" t="s">
        <v>677</v>
      </c>
      <c r="K3" s="66" t="s">
        <v>139</v>
      </c>
      <c r="L3" s="64" t="s">
        <v>36</v>
      </c>
      <c r="M3" s="65" t="s">
        <v>677</v>
      </c>
      <c r="N3" s="66" t="s">
        <v>139</v>
      </c>
      <c r="P3" s="63" t="s">
        <v>0</v>
      </c>
      <c r="Q3" s="44" t="s">
        <v>36</v>
      </c>
      <c r="R3" s="82" t="s">
        <v>139</v>
      </c>
      <c r="S3" s="64" t="s">
        <v>36</v>
      </c>
      <c r="T3" s="65" t="s">
        <v>677</v>
      </c>
      <c r="U3" s="66" t="s">
        <v>139</v>
      </c>
      <c r="V3" s="64" t="s">
        <v>36</v>
      </c>
      <c r="W3" s="65" t="s">
        <v>677</v>
      </c>
      <c r="X3" s="66" t="s">
        <v>139</v>
      </c>
      <c r="Y3" s="64" t="s">
        <v>36</v>
      </c>
      <c r="Z3" s="65" t="s">
        <v>677</v>
      </c>
      <c r="AA3" s="66" t="s">
        <v>139</v>
      </c>
      <c r="AC3" s="63" t="s">
        <v>0</v>
      </c>
      <c r="AD3" s="44" t="s">
        <v>36</v>
      </c>
      <c r="AE3" s="82" t="s">
        <v>139</v>
      </c>
      <c r="AF3" s="91"/>
      <c r="AG3" s="64" t="s">
        <v>36</v>
      </c>
      <c r="AH3" s="65" t="s">
        <v>677</v>
      </c>
      <c r="AI3" s="66" t="s">
        <v>139</v>
      </c>
      <c r="AJ3" s="64" t="s">
        <v>36</v>
      </c>
      <c r="AK3" s="65" t="s">
        <v>677</v>
      </c>
      <c r="AL3" s="66" t="s">
        <v>139</v>
      </c>
      <c r="AM3" s="64" t="s">
        <v>36</v>
      </c>
      <c r="AN3" s="65" t="s">
        <v>677</v>
      </c>
      <c r="AO3" s="66" t="s">
        <v>139</v>
      </c>
    </row>
    <row r="4" spans="2:41" x14ac:dyDescent="0.2">
      <c r="B4" s="92" t="s">
        <v>18</v>
      </c>
      <c r="C4" s="93" t="s">
        <v>37</v>
      </c>
      <c r="D4" s="93" t="s">
        <v>140</v>
      </c>
      <c r="E4" s="93" t="s">
        <v>140</v>
      </c>
      <c r="F4" s="94">
        <v>3539708.636012644</v>
      </c>
      <c r="G4" s="95">
        <v>0.24423179809047141</v>
      </c>
      <c r="H4" s="96">
        <f>G4*F4</f>
        <v>864509.40488973807</v>
      </c>
      <c r="I4" s="94">
        <v>3741486.5806457475</v>
      </c>
      <c r="J4" s="95">
        <v>0.24423179809047141</v>
      </c>
      <c r="K4" s="96">
        <f>J4*I4</f>
        <v>913789.99512248044</v>
      </c>
      <c r="L4" s="94">
        <v>3594177.9183804234</v>
      </c>
      <c r="M4" s="95">
        <v>0.24423179809047141</v>
      </c>
      <c r="N4" s="96">
        <f>M4*L4</f>
        <v>877812.53566311835</v>
      </c>
      <c r="P4" s="92" t="s">
        <v>18</v>
      </c>
      <c r="Q4" s="93" t="s">
        <v>37</v>
      </c>
      <c r="R4" s="93" t="s">
        <v>140</v>
      </c>
      <c r="S4" s="94">
        <v>3326445.1268467391</v>
      </c>
      <c r="T4" s="95">
        <v>0.2317597768651046</v>
      </c>
      <c r="U4" s="96">
        <f>T4*S4</f>
        <v>770936.18035201484</v>
      </c>
      <c r="V4" s="94">
        <v>3504742.4002420316</v>
      </c>
      <c r="W4" s="95">
        <v>0.2317597768651046</v>
      </c>
      <c r="X4" s="96">
        <f>W4*V4</f>
        <v>812258.31664976431</v>
      </c>
      <c r="Y4" s="94">
        <v>3890406.966397285</v>
      </c>
      <c r="Z4" s="95">
        <v>0.2317597768651046</v>
      </c>
      <c r="AA4" s="96">
        <f>Z4*Y4</f>
        <v>901639.85044668324</v>
      </c>
      <c r="AC4" s="92" t="s">
        <v>18</v>
      </c>
      <c r="AD4" s="93" t="s">
        <v>37</v>
      </c>
      <c r="AE4" s="93" t="s">
        <v>140</v>
      </c>
      <c r="AF4" s="97"/>
      <c r="AG4" s="94">
        <v>641254.99833860644</v>
      </c>
      <c r="AH4" s="95">
        <v>0.22937414954148913</v>
      </c>
      <c r="AI4" s="96">
        <f>AH4*AG4</f>
        <v>147087.31988314688</v>
      </c>
      <c r="AJ4" s="94">
        <v>788280.22606207943</v>
      </c>
      <c r="AK4" s="95">
        <v>0.22937414954148913</v>
      </c>
      <c r="AL4" s="96">
        <f>AK4*AJ4</f>
        <v>180811.10645336227</v>
      </c>
      <c r="AM4" s="94">
        <v>734764.25552724488</v>
      </c>
      <c r="AN4" s="95">
        <v>0.22937414954148913</v>
      </c>
      <c r="AO4" s="96">
        <f>AN4*AM4</f>
        <v>168535.92622504721</v>
      </c>
    </row>
    <row r="5" spans="2:41" x14ac:dyDescent="0.2">
      <c r="B5" s="92"/>
      <c r="C5" s="98"/>
      <c r="D5" s="98" t="s">
        <v>141</v>
      </c>
      <c r="E5" s="98" t="s">
        <v>141</v>
      </c>
      <c r="F5" s="99">
        <v>0</v>
      </c>
      <c r="G5" s="100">
        <v>5.0533223875675111E-2</v>
      </c>
      <c r="H5" s="101">
        <f>G5*F4</f>
        <v>178872.88895828751</v>
      </c>
      <c r="I5" s="99">
        <v>0</v>
      </c>
      <c r="J5" s="100">
        <v>5.0533223875675111E-2</v>
      </c>
      <c r="K5" s="101">
        <f>J5*I4</f>
        <v>189069.37900760572</v>
      </c>
      <c r="L5" s="99">
        <v>0</v>
      </c>
      <c r="M5" s="100">
        <v>5.0533223875675111E-2</v>
      </c>
      <c r="N5" s="101">
        <f>M5*L4</f>
        <v>181625.39739852588</v>
      </c>
      <c r="P5" s="92"/>
      <c r="Q5" s="98"/>
      <c r="R5" s="98" t="s">
        <v>141</v>
      </c>
      <c r="S5" s="99">
        <v>0</v>
      </c>
      <c r="T5" s="100">
        <v>5.1860750642046115E-2</v>
      </c>
      <c r="U5" s="101">
        <f>T5*S4</f>
        <v>172511.94124784818</v>
      </c>
      <c r="V5" s="99">
        <v>0</v>
      </c>
      <c r="W5" s="100">
        <v>5.1860750642046115E-2</v>
      </c>
      <c r="X5" s="101">
        <f>W5*V4</f>
        <v>181758.57168355817</v>
      </c>
      <c r="Y5" s="99">
        <v>0</v>
      </c>
      <c r="Z5" s="100">
        <v>5.1860750642046115E-2</v>
      </c>
      <c r="AA5" s="101">
        <f>Z5*Y4</f>
        <v>201759.42558040869</v>
      </c>
      <c r="AC5" s="92"/>
      <c r="AD5" s="98"/>
      <c r="AE5" s="98" t="s">
        <v>141</v>
      </c>
      <c r="AF5" s="102"/>
      <c r="AG5" s="99">
        <v>0</v>
      </c>
      <c r="AH5" s="100">
        <v>5.046977239189851E-2</v>
      </c>
      <c r="AI5" s="101">
        <f>AH5*AG4</f>
        <v>32363.993811316723</v>
      </c>
      <c r="AJ5" s="99">
        <v>0</v>
      </c>
      <c r="AK5" s="100">
        <v>5.046977239189851E-2</v>
      </c>
      <c r="AL5" s="101">
        <f>AK5*AJ4</f>
        <v>39784.323590387452</v>
      </c>
      <c r="AM5" s="99">
        <v>0</v>
      </c>
      <c r="AN5" s="100">
        <v>5.046977239189851E-2</v>
      </c>
      <c r="AO5" s="101">
        <f>AN5*AM4</f>
        <v>37083.384738162807</v>
      </c>
    </row>
    <row r="6" spans="2:41" x14ac:dyDescent="0.2">
      <c r="B6" s="92"/>
      <c r="C6" s="98"/>
      <c r="D6" s="98" t="s">
        <v>142</v>
      </c>
      <c r="E6" s="98" t="s">
        <v>142</v>
      </c>
      <c r="F6" s="99"/>
      <c r="G6" s="100">
        <v>0.39350382231999259</v>
      </c>
      <c r="H6" s="101">
        <f>G6*F4</f>
        <v>1392888.8781700628</v>
      </c>
      <c r="I6" s="99"/>
      <c r="J6" s="100">
        <v>0.39350382231999259</v>
      </c>
      <c r="K6" s="101">
        <f>J6*I4</f>
        <v>1472289.2706430608</v>
      </c>
      <c r="L6" s="99"/>
      <c r="M6" s="100">
        <v>0.39350382231999259</v>
      </c>
      <c r="N6" s="101">
        <f>M6*L4</f>
        <v>1414322.7489808109</v>
      </c>
      <c r="P6" s="92"/>
      <c r="Q6" s="98"/>
      <c r="R6" s="98" t="s">
        <v>142</v>
      </c>
      <c r="S6" s="99"/>
      <c r="T6" s="100">
        <v>0.35635787197416779</v>
      </c>
      <c r="U6" s="101">
        <f>T6*S4</f>
        <v>1185404.9066419445</v>
      </c>
      <c r="V6" s="99"/>
      <c r="W6" s="100">
        <v>0.35635787197416779</v>
      </c>
      <c r="X6" s="101">
        <f>W6*V4</f>
        <v>1248942.5435678875</v>
      </c>
      <c r="Y6" s="99"/>
      <c r="Z6" s="100">
        <v>0.35635787197416779</v>
      </c>
      <c r="AA6" s="101">
        <f>Z6*Y4</f>
        <v>1386377.1476588142</v>
      </c>
      <c r="AC6" s="92"/>
      <c r="AD6" s="98"/>
      <c r="AE6" s="98" t="s">
        <v>142</v>
      </c>
      <c r="AF6" s="102"/>
      <c r="AG6" s="99"/>
      <c r="AH6" s="100">
        <v>0.39309507717800696</v>
      </c>
      <c r="AI6" s="101">
        <f>AH6*AG4</f>
        <v>252074.18306269724</v>
      </c>
      <c r="AJ6" s="99"/>
      <c r="AK6" s="100">
        <v>0.39309507717800696</v>
      </c>
      <c r="AL6" s="101">
        <f>AK6*AJ4</f>
        <v>309869.07630176988</v>
      </c>
      <c r="AM6" s="99"/>
      <c r="AN6" s="100">
        <v>0.39309507717800696</v>
      </c>
      <c r="AO6" s="101">
        <f>AN6*AM4</f>
        <v>288832.21173412318</v>
      </c>
    </row>
    <row r="7" spans="2:41" x14ac:dyDescent="0.2">
      <c r="B7" s="92"/>
      <c r="C7" s="98"/>
      <c r="D7" s="98" t="s">
        <v>143</v>
      </c>
      <c r="E7" s="98" t="s">
        <v>143</v>
      </c>
      <c r="F7" s="99"/>
      <c r="G7" s="100">
        <v>6.8054992665117178E-2</v>
      </c>
      <c r="H7" s="101">
        <f>G7*F4</f>
        <v>240894.84526049241</v>
      </c>
      <c r="I7" s="99"/>
      <c r="J7" s="100">
        <v>6.8054992665117178E-2</v>
      </c>
      <c r="K7" s="101">
        <f>J7*I4</f>
        <v>254626.84180248069</v>
      </c>
      <c r="L7" s="99"/>
      <c r="M7" s="100">
        <v>6.8054992665117178E-2</v>
      </c>
      <c r="N7" s="101">
        <f>M7*L4</f>
        <v>244601.75187250585</v>
      </c>
      <c r="P7" s="92"/>
      <c r="Q7" s="98"/>
      <c r="R7" s="98" t="s">
        <v>143</v>
      </c>
      <c r="S7" s="99"/>
      <c r="T7" s="100">
        <v>6.9819064427534605E-2</v>
      </c>
      <c r="U7" s="101">
        <f>T7*S4</f>
        <v>232249.286625971</v>
      </c>
      <c r="V7" s="99"/>
      <c r="W7" s="100">
        <v>6.9819064427534605E-2</v>
      </c>
      <c r="X7" s="101">
        <f>W7*V4</f>
        <v>244697.83544441068</v>
      </c>
      <c r="Y7" s="99"/>
      <c r="Z7" s="100">
        <v>6.9819064427534605E-2</v>
      </c>
      <c r="AA7" s="101">
        <f>Z7*Y4</f>
        <v>271624.57463622151</v>
      </c>
      <c r="AC7" s="92"/>
      <c r="AD7" s="98"/>
      <c r="AE7" s="98" t="s">
        <v>143</v>
      </c>
      <c r="AF7" s="102"/>
      <c r="AG7" s="99"/>
      <c r="AH7" s="100">
        <v>6.491909224670761E-2</v>
      </c>
      <c r="AI7" s="101">
        <f>AH7*AG4</f>
        <v>41629.692390806325</v>
      </c>
      <c r="AJ7" s="99"/>
      <c r="AK7" s="100">
        <v>6.491909224670761E-2</v>
      </c>
      <c r="AL7" s="101">
        <f>AK7*AJ4</f>
        <v>51174.436711979666</v>
      </c>
      <c r="AM7" s="99"/>
      <c r="AN7" s="100">
        <v>6.491909224670761E-2</v>
      </c>
      <c r="AO7" s="101">
        <f>AN7*AM4</f>
        <v>47700.228484156651</v>
      </c>
    </row>
    <row r="8" spans="2:41" x14ac:dyDescent="0.2">
      <c r="B8" s="92"/>
      <c r="C8" s="98"/>
      <c r="D8" s="98" t="s">
        <v>144</v>
      </c>
      <c r="E8" s="98" t="s">
        <v>144</v>
      </c>
      <c r="F8" s="99"/>
      <c r="G8" s="100">
        <v>0.24367616304874368</v>
      </c>
      <c r="H8" s="101">
        <f>G8*F4</f>
        <v>862542.61873406311</v>
      </c>
      <c r="I8" s="99"/>
      <c r="J8" s="100">
        <v>0.24367616304874368</v>
      </c>
      <c r="K8" s="101">
        <f>J8*I4</f>
        <v>911711.09407011967</v>
      </c>
      <c r="L8" s="99"/>
      <c r="M8" s="100">
        <v>0.24367616304874368</v>
      </c>
      <c r="N8" s="101">
        <f>M8*L4</f>
        <v>875815.48446546216</v>
      </c>
      <c r="P8" s="92"/>
      <c r="Q8" s="98"/>
      <c r="R8" s="98" t="s">
        <v>144</v>
      </c>
      <c r="S8" s="99"/>
      <c r="T8" s="100">
        <v>0.29020253609114688</v>
      </c>
      <c r="U8" s="101">
        <f>T8*S4</f>
        <v>965342.81197896041</v>
      </c>
      <c r="V8" s="99"/>
      <c r="W8" s="100">
        <v>0.29020253609114688</v>
      </c>
      <c r="X8" s="101">
        <f>W8*V4</f>
        <v>1017085.1328964109</v>
      </c>
      <c r="Y8" s="99"/>
      <c r="Z8" s="100">
        <v>0.29020253609114688</v>
      </c>
      <c r="AA8" s="101">
        <f>Z8*Y4</f>
        <v>1129005.9680751574</v>
      </c>
      <c r="AC8" s="92"/>
      <c r="AD8" s="98"/>
      <c r="AE8" s="98" t="s">
        <v>144</v>
      </c>
      <c r="AF8" s="102"/>
      <c r="AG8" s="99"/>
      <c r="AH8" s="100">
        <v>0.2621419086418979</v>
      </c>
      <c r="AI8" s="101">
        <f>AH8*AG4</f>
        <v>168099.80919063935</v>
      </c>
      <c r="AJ8" s="99"/>
      <c r="AK8" s="100">
        <v>0.2621419086418979</v>
      </c>
      <c r="AL8" s="101">
        <f>AK8*AJ4</f>
        <v>206641.28300458024</v>
      </c>
      <c r="AM8" s="99"/>
      <c r="AN8" s="100">
        <v>0.2621419086418979</v>
      </c>
      <c r="AO8" s="101">
        <f>AN8*AM4</f>
        <v>192612.50434575515</v>
      </c>
    </row>
    <row r="9" spans="2:41" x14ac:dyDescent="0.2">
      <c r="B9" s="103" t="s">
        <v>18</v>
      </c>
      <c r="C9" s="104" t="s">
        <v>38</v>
      </c>
      <c r="D9" s="104" t="s">
        <v>145</v>
      </c>
      <c r="E9" s="104" t="s">
        <v>145</v>
      </c>
      <c r="F9" s="77">
        <v>10176594.924033342</v>
      </c>
      <c r="G9" s="78">
        <v>8.6650587603294138E-2</v>
      </c>
      <c r="H9" s="79">
        <f>G9*F9</f>
        <v>881807.92996818956</v>
      </c>
      <c r="I9" s="77">
        <v>11076538.30397775</v>
      </c>
      <c r="J9" s="78">
        <v>8.6650587603294138E-2</v>
      </c>
      <c r="K9" s="79">
        <f>J9*I9</f>
        <v>959788.55265006714</v>
      </c>
      <c r="L9" s="77">
        <v>10738336.427701483</v>
      </c>
      <c r="M9" s="78">
        <v>8.6650587603294138E-2</v>
      </c>
      <c r="N9" s="79">
        <f>M9*L9</f>
        <v>930483.16134219198</v>
      </c>
      <c r="P9" s="103" t="s">
        <v>18</v>
      </c>
      <c r="Q9" s="104" t="s">
        <v>38</v>
      </c>
      <c r="R9" s="104" t="s">
        <v>145</v>
      </c>
      <c r="S9" s="77">
        <v>8798972.9973174296</v>
      </c>
      <c r="T9" s="78">
        <v>9.3777891988599982E-2</v>
      </c>
      <c r="U9" s="79">
        <f>T9*S9</f>
        <v>825149.13935304177</v>
      </c>
      <c r="V9" s="77">
        <v>9311652.058140181</v>
      </c>
      <c r="W9" s="78">
        <v>9.3777891988599982E-2</v>
      </c>
      <c r="X9" s="79">
        <f>W9*V9</f>
        <v>873227.10094369459</v>
      </c>
      <c r="Y9" s="77">
        <v>9689321.2390067782</v>
      </c>
      <c r="Z9" s="78">
        <v>9.3777891988599982E-2</v>
      </c>
      <c r="AA9" s="79">
        <f>Z9*Y9</f>
        <v>908644.12059442536</v>
      </c>
      <c r="AC9" s="103" t="s">
        <v>18</v>
      </c>
      <c r="AD9" s="104" t="s">
        <v>38</v>
      </c>
      <c r="AE9" s="104" t="s">
        <v>145</v>
      </c>
      <c r="AF9" s="81"/>
      <c r="AG9" s="77">
        <v>1633535.1857321679</v>
      </c>
      <c r="AH9" s="78">
        <v>9.2209293390652383E-2</v>
      </c>
      <c r="AI9" s="79">
        <f>AH9*AG9</f>
        <v>150627.12520513131</v>
      </c>
      <c r="AJ9" s="77">
        <v>2042956.3611506473</v>
      </c>
      <c r="AK9" s="78">
        <v>9.2209293390652383E-2</v>
      </c>
      <c r="AL9" s="79">
        <f>AK9*AJ9</f>
        <v>188379.56248963962</v>
      </c>
      <c r="AM9" s="77">
        <v>1851872.8319516166</v>
      </c>
      <c r="AN9" s="78">
        <v>9.2209293390652383E-2</v>
      </c>
      <c r="AO9" s="79">
        <f>AN9*AM9</f>
        <v>170759.8852836049</v>
      </c>
    </row>
    <row r="10" spans="2:41" x14ac:dyDescent="0.2">
      <c r="B10" s="105"/>
      <c r="C10" s="104"/>
      <c r="D10" s="104" t="s">
        <v>146</v>
      </c>
      <c r="E10" s="104" t="s">
        <v>146</v>
      </c>
      <c r="F10" s="77">
        <v>0</v>
      </c>
      <c r="G10" s="78">
        <v>0.13799597836202729</v>
      </c>
      <c r="H10" s="79">
        <f>G10*F9</f>
        <v>1404329.1729360218</v>
      </c>
      <c r="I10" s="77">
        <v>0</v>
      </c>
      <c r="J10" s="78">
        <v>0.13799597836202729</v>
      </c>
      <c r="K10" s="79">
        <f>J10*I9</f>
        <v>1528517.7401218801</v>
      </c>
      <c r="L10" s="77">
        <v>0</v>
      </c>
      <c r="M10" s="78">
        <v>0.13799597836202729</v>
      </c>
      <c r="N10" s="79">
        <f>M10*L9</f>
        <v>1481847.2413212631</v>
      </c>
      <c r="P10" s="105"/>
      <c r="Q10" s="104"/>
      <c r="R10" s="104" t="s">
        <v>146</v>
      </c>
      <c r="S10" s="77">
        <v>0</v>
      </c>
      <c r="T10" s="78">
        <v>0.14973948686022007</v>
      </c>
      <c r="U10" s="79">
        <f>T10*S9</f>
        <v>1317553.7015152443</v>
      </c>
      <c r="V10" s="77">
        <v>0</v>
      </c>
      <c r="W10" s="78">
        <v>0.14973948686022007</v>
      </c>
      <c r="X10" s="79">
        <f>W10*V9</f>
        <v>1394322.0010068228</v>
      </c>
      <c r="Y10" s="77">
        <v>0</v>
      </c>
      <c r="Z10" s="78">
        <v>0.14973948686022007</v>
      </c>
      <c r="AA10" s="79">
        <f>Z10*Y9</f>
        <v>1450873.9903527068</v>
      </c>
      <c r="AC10" s="105"/>
      <c r="AD10" s="104"/>
      <c r="AE10" s="104" t="s">
        <v>146</v>
      </c>
      <c r="AF10" s="81"/>
      <c r="AG10" s="77">
        <v>0</v>
      </c>
      <c r="AH10" s="78">
        <v>0.13565099794310542</v>
      </c>
      <c r="AI10" s="79">
        <f>AH10*AG9</f>
        <v>221590.67811974464</v>
      </c>
      <c r="AJ10" s="77">
        <v>0</v>
      </c>
      <c r="AK10" s="78">
        <v>0.13565099794310542</v>
      </c>
      <c r="AL10" s="79">
        <f>AK10*AJ9</f>
        <v>277129.06914430059</v>
      </c>
      <c r="AM10" s="77">
        <v>0</v>
      </c>
      <c r="AN10" s="78">
        <v>0.13565099794310542</v>
      </c>
      <c r="AO10" s="79">
        <f>AN10*AM9</f>
        <v>251208.39771796155</v>
      </c>
    </row>
    <row r="11" spans="2:41" x14ac:dyDescent="0.2">
      <c r="B11" s="103"/>
      <c r="C11" s="104"/>
      <c r="D11" s="104" t="s">
        <v>147</v>
      </c>
      <c r="E11" s="104" t="s">
        <v>147</v>
      </c>
      <c r="F11" s="77"/>
      <c r="G11" s="78">
        <v>0.56243292652969046</v>
      </c>
      <c r="H11" s="79">
        <f>G11*F9</f>
        <v>5723652.0652312655</v>
      </c>
      <c r="I11" s="77"/>
      <c r="J11" s="78">
        <v>0.56243292652969046</v>
      </c>
      <c r="K11" s="79">
        <f>J11*I9</f>
        <v>6229809.8541244203</v>
      </c>
      <c r="L11" s="77"/>
      <c r="M11" s="78">
        <v>0.56243292652969046</v>
      </c>
      <c r="N11" s="79">
        <f>M11*L9</f>
        <v>6039593.9830925269</v>
      </c>
      <c r="P11" s="103"/>
      <c r="Q11" s="104"/>
      <c r="R11" s="104" t="s">
        <v>147</v>
      </c>
      <c r="S11" s="77"/>
      <c r="T11" s="78">
        <v>0.60064677058633253</v>
      </c>
      <c r="U11" s="79">
        <f>T11*S9</f>
        <v>5285074.715315057</v>
      </c>
      <c r="V11" s="77"/>
      <c r="W11" s="78">
        <v>0.60064677058633253</v>
      </c>
      <c r="X11" s="79">
        <f>W11*V9</f>
        <v>5593013.7375454763</v>
      </c>
      <c r="Y11" s="77"/>
      <c r="Z11" s="78">
        <v>0.60064677058633253</v>
      </c>
      <c r="AA11" s="79">
        <f>Z11*Y9</f>
        <v>5819859.511382984</v>
      </c>
      <c r="AC11" s="103"/>
      <c r="AD11" s="104"/>
      <c r="AE11" s="104" t="s">
        <v>147</v>
      </c>
      <c r="AF11" s="81"/>
      <c r="AG11" s="77"/>
      <c r="AH11" s="78">
        <v>0.55430133622831146</v>
      </c>
      <c r="AI11" s="79">
        <f>AH11*AG9</f>
        <v>905470.73622730363</v>
      </c>
      <c r="AJ11" s="77"/>
      <c r="AK11" s="78">
        <v>0.55430133622831146</v>
      </c>
      <c r="AL11" s="79">
        <f>AK11*AJ9</f>
        <v>1132413.4408419325</v>
      </c>
      <c r="AM11" s="77"/>
      <c r="AN11" s="78">
        <v>0.55430133622831146</v>
      </c>
      <c r="AO11" s="79">
        <f>AN11*AM9</f>
        <v>1026495.5852756883</v>
      </c>
    </row>
    <row r="12" spans="2:41" x14ac:dyDescent="0.2">
      <c r="B12" s="103"/>
      <c r="C12" s="104"/>
      <c r="D12" s="104" t="s">
        <v>148</v>
      </c>
      <c r="E12" s="104" t="s">
        <v>148</v>
      </c>
      <c r="F12" s="77"/>
      <c r="G12" s="78">
        <v>4.5403848460924781E-2</v>
      </c>
      <c r="H12" s="79">
        <f>G12*F9</f>
        <v>462056.57377902616</v>
      </c>
      <c r="I12" s="77"/>
      <c r="J12" s="78">
        <v>4.5403848460924781E-2</v>
      </c>
      <c r="K12" s="79">
        <f>J12*I9</f>
        <v>502917.46662543458</v>
      </c>
      <c r="L12" s="77"/>
      <c r="M12" s="78">
        <v>4.5403848460924781E-2</v>
      </c>
      <c r="N12" s="79">
        <f>M12*L9</f>
        <v>487561.79988578649</v>
      </c>
      <c r="P12" s="103"/>
      <c r="Q12" s="104"/>
      <c r="R12" s="104" t="s">
        <v>148</v>
      </c>
      <c r="S12" s="77"/>
      <c r="T12" s="78">
        <v>3.1887952929065821E-2</v>
      </c>
      <c r="U12" s="79">
        <f>T12*S9</f>
        <v>280581.23676257941</v>
      </c>
      <c r="V12" s="77"/>
      <c r="W12" s="78">
        <v>3.1887952929065821E-2</v>
      </c>
      <c r="X12" s="79">
        <f>W12*V9</f>
        <v>296929.52252181299</v>
      </c>
      <c r="Y12" s="77"/>
      <c r="Z12" s="78">
        <v>3.1887952929065821E-2</v>
      </c>
      <c r="AA12" s="79">
        <f>Z12*Y9</f>
        <v>308972.6195840459</v>
      </c>
      <c r="AC12" s="103"/>
      <c r="AD12" s="104"/>
      <c r="AE12" s="104" t="s">
        <v>148</v>
      </c>
      <c r="AF12" s="81"/>
      <c r="AG12" s="77"/>
      <c r="AH12" s="78">
        <v>4.2745564946240641E-2</v>
      </c>
      <c r="AI12" s="79">
        <f>AH12*AG9</f>
        <v>69826.384373683657</v>
      </c>
      <c r="AJ12" s="77"/>
      <c r="AK12" s="78">
        <v>4.2745564946240641E-2</v>
      </c>
      <c r="AL12" s="79">
        <f>AK12*AJ9</f>
        <v>87327.32381790044</v>
      </c>
      <c r="AM12" s="77"/>
      <c r="AN12" s="78">
        <v>4.2745564946240641E-2</v>
      </c>
      <c r="AO12" s="79">
        <f>AN12*AM9</f>
        <v>79159.350410366402</v>
      </c>
    </row>
    <row r="13" spans="2:41" x14ac:dyDescent="0.2">
      <c r="B13" s="103"/>
      <c r="C13" s="104"/>
      <c r="D13" s="104" t="s">
        <v>149</v>
      </c>
      <c r="E13" s="104" t="s">
        <v>149</v>
      </c>
      <c r="F13" s="77"/>
      <c r="G13" s="78">
        <v>0.11855652331163127</v>
      </c>
      <c r="H13" s="79">
        <f>G13*F9</f>
        <v>1206501.7133441875</v>
      </c>
      <c r="I13" s="77"/>
      <c r="J13" s="78">
        <v>0.11855652331163127</v>
      </c>
      <c r="K13" s="79">
        <f>J13*I9</f>
        <v>1313195.8716477149</v>
      </c>
      <c r="L13" s="77"/>
      <c r="M13" s="78">
        <v>0.11855652331163127</v>
      </c>
      <c r="N13" s="79">
        <f>M13*L9</f>
        <v>1273099.8330189302</v>
      </c>
      <c r="P13" s="103"/>
      <c r="Q13" s="104"/>
      <c r="R13" s="104" t="s">
        <v>149</v>
      </c>
      <c r="S13" s="77"/>
      <c r="T13" s="78">
        <v>9.3163553558335555E-2</v>
      </c>
      <c r="U13" s="79">
        <f>T13*S9</f>
        <v>819743.5920939307</v>
      </c>
      <c r="V13" s="77"/>
      <c r="W13" s="78">
        <v>9.3163553558335555E-2</v>
      </c>
      <c r="X13" s="79">
        <f>W13*V9</f>
        <v>867506.5952351283</v>
      </c>
      <c r="Y13" s="77"/>
      <c r="Z13" s="78">
        <v>9.3163553558335555E-2</v>
      </c>
      <c r="AA13" s="79">
        <f>Z13*Y9</f>
        <v>902691.59819412616</v>
      </c>
      <c r="AC13" s="103"/>
      <c r="AD13" s="104"/>
      <c r="AE13" s="104" t="s">
        <v>149</v>
      </c>
      <c r="AF13" s="81"/>
      <c r="AG13" s="77"/>
      <c r="AH13" s="78">
        <v>0.12704080669570245</v>
      </c>
      <c r="AI13" s="79">
        <f>AH13*AG9</f>
        <v>207525.62776122874</v>
      </c>
      <c r="AJ13" s="77"/>
      <c r="AK13" s="78">
        <v>0.12704080669570245</v>
      </c>
      <c r="AL13" s="79">
        <f>AK13*AJ9</f>
        <v>259538.82416469505</v>
      </c>
      <c r="AM13" s="77"/>
      <c r="AN13" s="78">
        <v>0.12704080669570245</v>
      </c>
      <c r="AO13" s="79">
        <f>AN13*AM9</f>
        <v>235263.41846898838</v>
      </c>
    </row>
    <row r="14" spans="2:41" x14ac:dyDescent="0.2">
      <c r="B14" s="103"/>
      <c r="C14" s="104"/>
      <c r="D14" s="104" t="s">
        <v>150</v>
      </c>
      <c r="E14" s="104" t="s">
        <v>150</v>
      </c>
      <c r="F14" s="77"/>
      <c r="G14" s="78">
        <v>4.8960135732431992E-2</v>
      </c>
      <c r="H14" s="79">
        <f>G14*F9</f>
        <v>498247.46877465083</v>
      </c>
      <c r="I14" s="77"/>
      <c r="J14" s="78">
        <v>4.8960135732431992E-2</v>
      </c>
      <c r="K14" s="79">
        <f>J14*I9</f>
        <v>542308.81880823267</v>
      </c>
      <c r="L14" s="77"/>
      <c r="M14" s="78">
        <v>4.8960135732431992E-2</v>
      </c>
      <c r="N14" s="79">
        <f>M14*L9</f>
        <v>525750.40904078342</v>
      </c>
      <c r="P14" s="103"/>
      <c r="Q14" s="104"/>
      <c r="R14" s="104" t="s">
        <v>150</v>
      </c>
      <c r="S14" s="77"/>
      <c r="T14" s="78">
        <v>3.0784344077445784E-2</v>
      </c>
      <c r="U14" s="79">
        <f>T14*S9</f>
        <v>270870.6122775742</v>
      </c>
      <c r="V14" s="77"/>
      <c r="W14" s="78">
        <v>3.0784344077445784E-2</v>
      </c>
      <c r="X14" s="79">
        <f>W14*V9</f>
        <v>286653.10088724352</v>
      </c>
      <c r="Y14" s="77"/>
      <c r="Z14" s="78">
        <v>3.0784344077445784E-2</v>
      </c>
      <c r="AA14" s="79">
        <f>Z14*Y9</f>
        <v>298279.39889848797</v>
      </c>
      <c r="AC14" s="103"/>
      <c r="AD14" s="104"/>
      <c r="AE14" s="104" t="s">
        <v>150</v>
      </c>
      <c r="AF14" s="81"/>
      <c r="AG14" s="77"/>
      <c r="AH14" s="78">
        <v>4.8052000795987607E-2</v>
      </c>
      <c r="AI14" s="79">
        <f>AH14*AG9</f>
        <v>78494.634045075902</v>
      </c>
      <c r="AJ14" s="77"/>
      <c r="AK14" s="78">
        <v>4.8052000795987607E-2</v>
      </c>
      <c r="AL14" s="79">
        <f>AK14*AJ9</f>
        <v>98168.140692178844</v>
      </c>
      <c r="AM14" s="77"/>
      <c r="AN14" s="78">
        <v>4.8052000795987607E-2</v>
      </c>
      <c r="AO14" s="79">
        <f>AN14*AM9</f>
        <v>88986.194795006901</v>
      </c>
    </row>
    <row r="15" spans="2:41" x14ac:dyDescent="0.2">
      <c r="B15" s="92" t="s">
        <v>18</v>
      </c>
      <c r="C15" s="98" t="s">
        <v>39</v>
      </c>
      <c r="D15" s="98" t="s">
        <v>151</v>
      </c>
      <c r="E15" s="98" t="s">
        <v>151</v>
      </c>
      <c r="F15" s="99">
        <v>6999792.2404709645</v>
      </c>
      <c r="G15" s="100">
        <v>0.15032347439762112</v>
      </c>
      <c r="H15" s="101">
        <f>G15*F15</f>
        <v>1052233.089649104</v>
      </c>
      <c r="I15" s="99">
        <v>7523276.0819790261</v>
      </c>
      <c r="J15" s="100">
        <v>0.15032347439762112</v>
      </c>
      <c r="K15" s="101">
        <f>J15*I15</f>
        <v>1130924.9994956094</v>
      </c>
      <c r="L15" s="99">
        <v>7233489.720060328</v>
      </c>
      <c r="M15" s="100">
        <v>0.15032347439762112</v>
      </c>
      <c r="N15" s="101">
        <f>M15*L15</f>
        <v>1087363.3067389443</v>
      </c>
      <c r="P15" s="92" t="s">
        <v>18</v>
      </c>
      <c r="Q15" s="98" t="s">
        <v>39</v>
      </c>
      <c r="R15" s="98" t="s">
        <v>151</v>
      </c>
      <c r="S15" s="99">
        <v>6370478.5353595158</v>
      </c>
      <c r="T15" s="100">
        <v>0.12659994067591773</v>
      </c>
      <c r="U15" s="101">
        <f>T15*S15</f>
        <v>806502.204653722</v>
      </c>
      <c r="V15" s="99">
        <v>6942702.3603556845</v>
      </c>
      <c r="W15" s="100">
        <v>0.12659994067591773</v>
      </c>
      <c r="X15" s="101">
        <f>W15*V15</f>
        <v>878945.70695158374</v>
      </c>
      <c r="Y15" s="99">
        <v>7324938.8627595957</v>
      </c>
      <c r="Z15" s="100">
        <v>0.12659994067591773</v>
      </c>
      <c r="AA15" s="101">
        <f>Z15*Y15</f>
        <v>927336.82548008917</v>
      </c>
      <c r="AC15" s="92" t="s">
        <v>18</v>
      </c>
      <c r="AD15" s="98" t="s">
        <v>39</v>
      </c>
      <c r="AE15" s="98" t="s">
        <v>151</v>
      </c>
      <c r="AF15" s="102"/>
      <c r="AG15" s="99">
        <v>1352782.1418638232</v>
      </c>
      <c r="AH15" s="100">
        <v>0.14445247448510992</v>
      </c>
      <c r="AI15" s="101">
        <f>AH15*AG15</f>
        <v>195412.72783149628</v>
      </c>
      <c r="AJ15" s="99">
        <v>1677649.8665596696</v>
      </c>
      <c r="AK15" s="100">
        <v>0.14445247448510992</v>
      </c>
      <c r="AL15" s="101">
        <f>AK15*AJ15</f>
        <v>242340.67454415874</v>
      </c>
      <c r="AM15" s="99">
        <v>1563106.2517378395</v>
      </c>
      <c r="AN15" s="100">
        <v>0.14445247448510992</v>
      </c>
      <c r="AO15" s="101">
        <f>AN15*AM15</f>
        <v>225794.56594667607</v>
      </c>
    </row>
    <row r="16" spans="2:41" x14ac:dyDescent="0.2">
      <c r="B16" s="92"/>
      <c r="C16" s="98"/>
      <c r="D16" s="98" t="s">
        <v>152</v>
      </c>
      <c r="E16" s="98" t="s">
        <v>152</v>
      </c>
      <c r="F16" s="99">
        <v>0</v>
      </c>
      <c r="G16" s="100">
        <v>0.1489131257346018</v>
      </c>
      <c r="H16" s="101">
        <f>G16*F15</f>
        <v>1042360.9420213428</v>
      </c>
      <c r="I16" s="99">
        <v>0</v>
      </c>
      <c r="J16" s="100">
        <v>0.1489131257346018</v>
      </c>
      <c r="K16" s="101">
        <f>J16*I15</f>
        <v>1120314.5571318651</v>
      </c>
      <c r="L16" s="99">
        <v>0</v>
      </c>
      <c r="M16" s="100">
        <v>0.1489131257346018</v>
      </c>
      <c r="N16" s="101">
        <f>M16*L15</f>
        <v>1077161.5641832931</v>
      </c>
      <c r="P16" s="92"/>
      <c r="Q16" s="98"/>
      <c r="R16" s="98" t="s">
        <v>152</v>
      </c>
      <c r="S16" s="99">
        <v>0</v>
      </c>
      <c r="T16" s="100">
        <v>0.13021455543078361</v>
      </c>
      <c r="U16" s="101">
        <f>T16*S15</f>
        <v>829529.03036318882</v>
      </c>
      <c r="V16" s="99">
        <v>0</v>
      </c>
      <c r="W16" s="100">
        <v>0.13021455543078361</v>
      </c>
      <c r="X16" s="101">
        <f>W16*V15</f>
        <v>904040.90134196752</v>
      </c>
      <c r="Y16" s="99">
        <v>0</v>
      </c>
      <c r="Z16" s="100">
        <v>0.13021455543078361</v>
      </c>
      <c r="AA16" s="101">
        <f>Z16*Y15</f>
        <v>953813.65757191041</v>
      </c>
      <c r="AC16" s="92"/>
      <c r="AD16" s="98"/>
      <c r="AE16" s="98" t="s">
        <v>152</v>
      </c>
      <c r="AF16" s="102"/>
      <c r="AG16" s="99">
        <v>0</v>
      </c>
      <c r="AH16" s="100">
        <v>0.15146390627359607</v>
      </c>
      <c r="AI16" s="101">
        <f>AH16*AG15</f>
        <v>204897.66754385666</v>
      </c>
      <c r="AJ16" s="99">
        <v>0</v>
      </c>
      <c r="AK16" s="100">
        <v>0.15146390627359607</v>
      </c>
      <c r="AL16" s="101">
        <f>AK16*AJ15</f>
        <v>254103.40214850474</v>
      </c>
      <c r="AM16" s="99">
        <v>0</v>
      </c>
      <c r="AN16" s="100">
        <v>0.15146390627359607</v>
      </c>
      <c r="AO16" s="101">
        <f>AN16*AM15</f>
        <v>236754.1788088922</v>
      </c>
    </row>
    <row r="17" spans="1:41" x14ac:dyDescent="0.2">
      <c r="B17" s="92"/>
      <c r="C17" s="98"/>
      <c r="D17" s="98" t="s">
        <v>153</v>
      </c>
      <c r="E17" s="98" t="s">
        <v>153</v>
      </c>
      <c r="F17" s="99"/>
      <c r="G17" s="100">
        <v>0.26737879603655418</v>
      </c>
      <c r="H17" s="101">
        <f>G17*F15</f>
        <v>1871596.0217631406</v>
      </c>
      <c r="I17" s="99"/>
      <c r="J17" s="100">
        <v>0.26737879603655418</v>
      </c>
      <c r="K17" s="101">
        <f>J17*I15</f>
        <v>2011564.5010501565</v>
      </c>
      <c r="L17" s="99"/>
      <c r="M17" s="100">
        <v>0.26737879603655418</v>
      </c>
      <c r="N17" s="101">
        <f>M17*L15</f>
        <v>1934081.7724925219</v>
      </c>
      <c r="P17" s="92"/>
      <c r="Q17" s="98"/>
      <c r="R17" s="98" t="s">
        <v>153</v>
      </c>
      <c r="S17" s="99"/>
      <c r="T17" s="100">
        <v>0.31878248393293396</v>
      </c>
      <c r="U17" s="101">
        <f>T17*S15</f>
        <v>2030796.9713433455</v>
      </c>
      <c r="V17" s="99"/>
      <c r="W17" s="100">
        <v>0.31878248393293396</v>
      </c>
      <c r="X17" s="101">
        <f>W17*V15</f>
        <v>2213211.9036412286</v>
      </c>
      <c r="Y17" s="99"/>
      <c r="Z17" s="100">
        <v>0.31878248393293396</v>
      </c>
      <c r="AA17" s="101">
        <f>Z17*Y15</f>
        <v>2335062.2053273842</v>
      </c>
      <c r="AC17" s="92"/>
      <c r="AD17" s="98"/>
      <c r="AE17" s="98" t="s">
        <v>153</v>
      </c>
      <c r="AF17" s="102"/>
      <c r="AG17" s="99"/>
      <c r="AH17" s="100">
        <v>0.26646242742615339</v>
      </c>
      <c r="AI17" s="101">
        <f>AH17*AG15</f>
        <v>360465.6132997853</v>
      </c>
      <c r="AJ17" s="99"/>
      <c r="AK17" s="100">
        <v>0.26646242742615339</v>
      </c>
      <c r="AL17" s="101">
        <f>AK17*AJ15</f>
        <v>447030.65581465187</v>
      </c>
      <c r="AM17" s="99"/>
      <c r="AN17" s="100">
        <v>0.26646242742615339</v>
      </c>
      <c r="AO17" s="101">
        <f>AN17*AM15</f>
        <v>416509.08616306074</v>
      </c>
    </row>
    <row r="18" spans="1:41" x14ac:dyDescent="0.2">
      <c r="B18" s="92"/>
      <c r="C18" s="98"/>
      <c r="D18" s="98" t="s">
        <v>154</v>
      </c>
      <c r="E18" s="92" t="s">
        <v>154</v>
      </c>
      <c r="F18" s="99"/>
      <c r="G18" s="100">
        <v>0.23500246054981175</v>
      </c>
      <c r="H18" s="101">
        <f>G18*F15</f>
        <v>1644968.3998481561</v>
      </c>
      <c r="I18" s="99"/>
      <c r="J18" s="100">
        <v>0.23500246054981175</v>
      </c>
      <c r="K18" s="101">
        <f>J18*I15</f>
        <v>1767988.3906606184</v>
      </c>
      <c r="L18" s="99"/>
      <c r="M18" s="100">
        <v>0.23500246054981175</v>
      </c>
      <c r="N18" s="101">
        <f>M18*L15</f>
        <v>1699887.8825759462</v>
      </c>
      <c r="P18" s="92"/>
      <c r="Q18" s="98"/>
      <c r="R18" s="98" t="s">
        <v>154</v>
      </c>
      <c r="S18" s="99"/>
      <c r="T18" s="100">
        <v>0.20947395983215053</v>
      </c>
      <c r="U18" s="101">
        <f>T18*S15</f>
        <v>1334449.3648274764</v>
      </c>
      <c r="V18" s="99"/>
      <c r="W18" s="100">
        <v>0.20947395983215053</v>
      </c>
      <c r="X18" s="101">
        <f>W18*V15</f>
        <v>1454315.3553597233</v>
      </c>
      <c r="Y18" s="99"/>
      <c r="Z18" s="100">
        <v>0.20947395983215053</v>
      </c>
      <c r="AA18" s="101">
        <f>Z18*Y15</f>
        <v>1534383.9491106619</v>
      </c>
      <c r="AC18" s="92"/>
      <c r="AD18" s="98"/>
      <c r="AE18" s="98" t="s">
        <v>154</v>
      </c>
      <c r="AF18" s="102"/>
      <c r="AG18" s="99"/>
      <c r="AH18" s="100">
        <v>0.2447489463689142</v>
      </c>
      <c r="AI18" s="101">
        <f>AH18*AG15</f>
        <v>331092.00388785376</v>
      </c>
      <c r="AJ18" s="99"/>
      <c r="AK18" s="100">
        <v>0.2447489463689142</v>
      </c>
      <c r="AL18" s="101">
        <f>AK18*AJ15</f>
        <v>410603.03721642867</v>
      </c>
      <c r="AM18" s="99"/>
      <c r="AN18" s="100">
        <v>0.2447489463689142</v>
      </c>
      <c r="AO18" s="101">
        <f>AN18*AM15</f>
        <v>382568.60817549902</v>
      </c>
    </row>
    <row r="19" spans="1:41" x14ac:dyDescent="0.2">
      <c r="B19" s="92"/>
      <c r="C19" s="98"/>
      <c r="D19" s="98" t="s">
        <v>155</v>
      </c>
      <c r="E19" s="98" t="s">
        <v>155</v>
      </c>
      <c r="F19" s="99"/>
      <c r="G19" s="100">
        <v>0.19838214328141124</v>
      </c>
      <c r="H19" s="101">
        <f>G19*F15</f>
        <v>1388633.7871892215</v>
      </c>
      <c r="I19" s="99"/>
      <c r="J19" s="100">
        <v>0.19838214328141124</v>
      </c>
      <c r="K19" s="101">
        <f>J19*I15</f>
        <v>1492483.6336407773</v>
      </c>
      <c r="L19" s="99"/>
      <c r="M19" s="100">
        <v>0.19838214328141124</v>
      </c>
      <c r="N19" s="101">
        <f>M19*L15</f>
        <v>1434995.1940696232</v>
      </c>
      <c r="P19" s="92"/>
      <c r="Q19" s="98"/>
      <c r="R19" s="98" t="s">
        <v>155</v>
      </c>
      <c r="S19" s="99"/>
      <c r="T19" s="100">
        <v>0.21492906012821417</v>
      </c>
      <c r="U19" s="101">
        <f>T19*S15</f>
        <v>1369200.9641717831</v>
      </c>
      <c r="V19" s="99"/>
      <c r="W19" s="100">
        <v>0.21492906012821417</v>
      </c>
      <c r="X19" s="101">
        <f>W19*V15</f>
        <v>1492188.4930611814</v>
      </c>
      <c r="Y19" s="99"/>
      <c r="Z19" s="100">
        <v>0.21492906012821417</v>
      </c>
      <c r="AA19" s="101">
        <f>Z19*Y15</f>
        <v>1574342.2252695498</v>
      </c>
      <c r="AC19" s="92"/>
      <c r="AD19" s="98"/>
      <c r="AE19" s="98" t="s">
        <v>155</v>
      </c>
      <c r="AF19" s="102"/>
      <c r="AG19" s="99"/>
      <c r="AH19" s="100">
        <v>0.19287224544622636</v>
      </c>
      <c r="AI19" s="101">
        <f>AH19*AG15</f>
        <v>260914.12930083112</v>
      </c>
      <c r="AJ19" s="99"/>
      <c r="AK19" s="100">
        <v>0.19287224544622636</v>
      </c>
      <c r="AL19" s="101">
        <f>AK19*AJ15</f>
        <v>323572.09683592548</v>
      </c>
      <c r="AM19" s="99"/>
      <c r="AN19" s="100">
        <v>0.19287224544622636</v>
      </c>
      <c r="AO19" s="101">
        <f>AN19*AM15</f>
        <v>301479.81264371146</v>
      </c>
    </row>
    <row r="20" spans="1:41" x14ac:dyDescent="0.2">
      <c r="B20" s="75" t="s">
        <v>18</v>
      </c>
      <c r="C20" s="15" t="s">
        <v>40</v>
      </c>
      <c r="D20" s="15" t="s">
        <v>156</v>
      </c>
      <c r="E20" s="15" t="s">
        <v>156</v>
      </c>
      <c r="F20" s="106">
        <v>8108241.36540135</v>
      </c>
      <c r="G20" s="107">
        <v>0.35690246665081277</v>
      </c>
      <c r="H20" s="108">
        <f>G20*F20</f>
        <v>2893851.3435118957</v>
      </c>
      <c r="I20" s="106">
        <v>9111643.4700539149</v>
      </c>
      <c r="J20" s="107">
        <v>0.35690246665081277</v>
      </c>
      <c r="K20" s="108">
        <f>J20*I20</f>
        <v>3251968.0297050131</v>
      </c>
      <c r="L20" s="106">
        <v>9415461.4053591322</v>
      </c>
      <c r="M20" s="107">
        <v>0.35690246665081277</v>
      </c>
      <c r="N20" s="108">
        <f>M20*L20</f>
        <v>3360401.4002282023</v>
      </c>
      <c r="P20" s="75" t="s">
        <v>18</v>
      </c>
      <c r="Q20" s="15" t="s">
        <v>40</v>
      </c>
      <c r="R20" s="15" t="s">
        <v>156</v>
      </c>
      <c r="S20" s="106">
        <v>6055963.1549558323</v>
      </c>
      <c r="T20" s="107">
        <v>0.33856916282675109</v>
      </c>
      <c r="U20" s="108">
        <f>T20*S20</f>
        <v>2050362.3754830465</v>
      </c>
      <c r="V20" s="106">
        <v>6578935.0513588097</v>
      </c>
      <c r="W20" s="107">
        <v>0.33856916282675109</v>
      </c>
      <c r="X20" s="108">
        <f>W20*V20</f>
        <v>2227424.5326301209</v>
      </c>
      <c r="Y20" s="106">
        <v>7554863.1933701364</v>
      </c>
      <c r="Z20" s="107">
        <v>0.33856916282675109</v>
      </c>
      <c r="AA20" s="108">
        <f>Z20*Y20</f>
        <v>2557843.7066499623</v>
      </c>
      <c r="AC20" s="75" t="s">
        <v>18</v>
      </c>
      <c r="AD20" s="15" t="s">
        <v>40</v>
      </c>
      <c r="AE20" s="15" t="s">
        <v>156</v>
      </c>
      <c r="AF20" s="76"/>
      <c r="AG20" s="106">
        <v>1375991.6644545388</v>
      </c>
      <c r="AH20" s="107">
        <v>0.34898042211344155</v>
      </c>
      <c r="AI20" s="108">
        <f>AH20*AG20</f>
        <v>480194.15188592201</v>
      </c>
      <c r="AJ20" s="106">
        <v>1730469.2476226636</v>
      </c>
      <c r="AK20" s="107">
        <v>0.34898042211344155</v>
      </c>
      <c r="AL20" s="108">
        <f>AK20*AJ20</f>
        <v>603899.88848968677</v>
      </c>
      <c r="AM20" s="106">
        <v>1720646.7853296162</v>
      </c>
      <c r="AN20" s="107">
        <v>0.34898042211344155</v>
      </c>
      <c r="AO20" s="108">
        <f>AN20*AM20</f>
        <v>600472.0414524657</v>
      </c>
    </row>
    <row r="21" spans="1:41" x14ac:dyDescent="0.2">
      <c r="B21" s="75"/>
      <c r="C21" s="15"/>
      <c r="D21" s="15" t="s">
        <v>157</v>
      </c>
      <c r="E21" s="15" t="s">
        <v>157</v>
      </c>
      <c r="F21" s="106">
        <v>0</v>
      </c>
      <c r="G21" s="107">
        <v>8.0471199096317225E-2</v>
      </c>
      <c r="H21" s="108">
        <f>G21*F20</f>
        <v>652479.90523620707</v>
      </c>
      <c r="I21" s="106">
        <v>0</v>
      </c>
      <c r="J21" s="107">
        <v>8.0471199096317225E-2</v>
      </c>
      <c r="K21" s="108">
        <f>J21*I20</f>
        <v>733224.87577336736</v>
      </c>
      <c r="L21" s="106">
        <v>0</v>
      </c>
      <c r="M21" s="107">
        <v>8.0471199096317225E-2</v>
      </c>
      <c r="N21" s="108">
        <f>M21*L20</f>
        <v>757673.46933434554</v>
      </c>
      <c r="P21" s="75"/>
      <c r="Q21" s="15"/>
      <c r="R21" s="15" t="s">
        <v>157</v>
      </c>
      <c r="S21" s="106">
        <v>0</v>
      </c>
      <c r="T21" s="107">
        <v>0.11481313478247177</v>
      </c>
      <c r="U21" s="108">
        <f>T21*S20</f>
        <v>695304.1139476269</v>
      </c>
      <c r="V21" s="106">
        <v>0</v>
      </c>
      <c r="W21" s="107">
        <v>0.11481313478247177</v>
      </c>
      <c r="X21" s="108">
        <f>W21*V20</f>
        <v>755348.15677678678</v>
      </c>
      <c r="Y21" s="106">
        <v>0</v>
      </c>
      <c r="Z21" s="107">
        <v>0.11481313478247177</v>
      </c>
      <c r="AA21" s="108">
        <f>Z21*Y20</f>
        <v>867397.52608354052</v>
      </c>
      <c r="AC21" s="75"/>
      <c r="AD21" s="15"/>
      <c r="AE21" s="15" t="s">
        <v>157</v>
      </c>
      <c r="AF21" s="76"/>
      <c r="AG21" s="106">
        <v>0</v>
      </c>
      <c r="AH21" s="107">
        <v>7.8728487211626758E-2</v>
      </c>
      <c r="AI21" s="108">
        <f>AH21*AG20</f>
        <v>108329.74215831418</v>
      </c>
      <c r="AJ21" s="106">
        <v>0</v>
      </c>
      <c r="AK21" s="107">
        <v>7.8728487211626758E-2</v>
      </c>
      <c r="AL21" s="108">
        <f>AK21*AJ20</f>
        <v>136237.22603157425</v>
      </c>
      <c r="AM21" s="106">
        <v>0</v>
      </c>
      <c r="AN21" s="107">
        <v>7.8728487211626758E-2</v>
      </c>
      <c r="AO21" s="108">
        <f>AN21*AM20</f>
        <v>135463.91843454938</v>
      </c>
    </row>
    <row r="22" spans="1:41" x14ac:dyDescent="0.2">
      <c r="B22" s="75"/>
      <c r="C22" s="15"/>
      <c r="D22" s="15" t="s">
        <v>158</v>
      </c>
      <c r="E22" s="15" t="s">
        <v>158</v>
      </c>
      <c r="F22" s="106"/>
      <c r="G22" s="107">
        <v>0.18158954146528045</v>
      </c>
      <c r="H22" s="108">
        <f>G22*F20</f>
        <v>1472371.8316330507</v>
      </c>
      <c r="I22" s="106"/>
      <c r="J22" s="107">
        <v>0.18158954146528045</v>
      </c>
      <c r="K22" s="108">
        <f>J22*I20</f>
        <v>1654579.1597222071</v>
      </c>
      <c r="L22" s="106"/>
      <c r="M22" s="107">
        <v>0.18158954146528045</v>
      </c>
      <c r="N22" s="108">
        <f>M22*L20</f>
        <v>1709749.3192832097</v>
      </c>
      <c r="P22" s="75"/>
      <c r="Q22" s="15"/>
      <c r="R22" s="15" t="s">
        <v>158</v>
      </c>
      <c r="S22" s="106"/>
      <c r="T22" s="107">
        <v>0.22847578548786576</v>
      </c>
      <c r="U22" s="108">
        <f>T22*S20</f>
        <v>1383640.9387141075</v>
      </c>
      <c r="V22" s="106"/>
      <c r="W22" s="107">
        <v>0.22847578548786576</v>
      </c>
      <c r="X22" s="108">
        <f>W22*V20</f>
        <v>1503127.3535328566</v>
      </c>
      <c r="Y22" s="106"/>
      <c r="Z22" s="107">
        <v>0.22847578548786576</v>
      </c>
      <c r="AA22" s="108">
        <f>Z22*Y20</f>
        <v>1726103.3023586078</v>
      </c>
      <c r="AC22" s="75"/>
      <c r="AD22" s="15"/>
      <c r="AE22" s="15" t="s">
        <v>158</v>
      </c>
      <c r="AF22" s="76"/>
      <c r="AG22" s="106"/>
      <c r="AH22" s="107">
        <v>0.185815623010501</v>
      </c>
      <c r="AI22" s="108">
        <f>AH22*AG20</f>
        <v>255680.74838787637</v>
      </c>
      <c r="AJ22" s="106"/>
      <c r="AK22" s="107">
        <v>0.185815623010501</v>
      </c>
      <c r="AL22" s="108">
        <f>AK22*AJ20</f>
        <v>321548.22134751815</v>
      </c>
      <c r="AM22" s="106"/>
      <c r="AN22" s="107">
        <v>0.185815623010501</v>
      </c>
      <c r="AO22" s="108">
        <f>AN22*AM20</f>
        <v>319723.05439703842</v>
      </c>
    </row>
    <row r="23" spans="1:41" x14ac:dyDescent="0.2">
      <c r="B23" s="75"/>
      <c r="C23" s="15"/>
      <c r="D23" s="15" t="s">
        <v>159</v>
      </c>
      <c r="E23" s="15" t="s">
        <v>159</v>
      </c>
      <c r="F23" s="106"/>
      <c r="G23" s="107">
        <v>0.13704816748098678</v>
      </c>
      <c r="H23" s="108">
        <f>G23*F20</f>
        <v>1111219.620621789</v>
      </c>
      <c r="I23" s="106"/>
      <c r="J23" s="107">
        <v>0.13704816748098678</v>
      </c>
      <c r="K23" s="108">
        <f>J23*I20</f>
        <v>1248734.0403109884</v>
      </c>
      <c r="L23" s="106"/>
      <c r="M23" s="107">
        <v>0.13704816748098678</v>
      </c>
      <c r="N23" s="108">
        <f>M23*L20</f>
        <v>1290371.7315924254</v>
      </c>
      <c r="P23" s="75"/>
      <c r="Q23" s="15"/>
      <c r="R23" s="15" t="s">
        <v>159</v>
      </c>
      <c r="S23" s="106"/>
      <c r="T23" s="107">
        <v>0.11262737596502657</v>
      </c>
      <c r="U23" s="108">
        <f>T23*S20</f>
        <v>682067.23908355902</v>
      </c>
      <c r="V23" s="106"/>
      <c r="W23" s="107">
        <v>0.11262737596502657</v>
      </c>
      <c r="X23" s="108">
        <f>W23*V20</f>
        <v>740968.19147888012</v>
      </c>
      <c r="Y23" s="106"/>
      <c r="Z23" s="107">
        <v>0.11262737596502657</v>
      </c>
      <c r="AA23" s="108">
        <f>Z23*Y20</f>
        <v>850884.41724403959</v>
      </c>
      <c r="AC23" s="75"/>
      <c r="AD23" s="15"/>
      <c r="AE23" s="15" t="s">
        <v>159</v>
      </c>
      <c r="AF23" s="76"/>
      <c r="AG23" s="106"/>
      <c r="AH23" s="107">
        <v>0.13433621237191887</v>
      </c>
      <c r="AI23" s="108">
        <f>AH23*AG20</f>
        <v>184845.50845815506</v>
      </c>
      <c r="AJ23" s="106"/>
      <c r="AK23" s="107">
        <v>0.13433621237191887</v>
      </c>
      <c r="AL23" s="108">
        <f>AK23*AJ20</f>
        <v>232464.68435171279</v>
      </c>
      <c r="AM23" s="106"/>
      <c r="AN23" s="107">
        <v>0.13433621237191887</v>
      </c>
      <c r="AO23" s="108">
        <f>AN23*AM20</f>
        <v>231145.17197109881</v>
      </c>
    </row>
    <row r="24" spans="1:41" x14ac:dyDescent="0.2">
      <c r="B24" s="109"/>
      <c r="C24" s="15"/>
      <c r="D24" s="15" t="s">
        <v>160</v>
      </c>
      <c r="E24" s="15" t="s">
        <v>160</v>
      </c>
      <c r="F24" s="106"/>
      <c r="G24" s="107">
        <v>0.13740155812581301</v>
      </c>
      <c r="H24" s="108">
        <f>G24*F20</f>
        <v>1114084.9972663149</v>
      </c>
      <c r="I24" s="106"/>
      <c r="J24" s="107">
        <v>0.13740155812581301</v>
      </c>
      <c r="K24" s="108">
        <f>J24*I20</f>
        <v>1251954.0098722975</v>
      </c>
      <c r="L24" s="106"/>
      <c r="M24" s="107">
        <v>0.13740155812581301</v>
      </c>
      <c r="N24" s="108">
        <f>M24*L20</f>
        <v>1293699.0675698018</v>
      </c>
      <c r="P24" s="109"/>
      <c r="Q24" s="15"/>
      <c r="R24" s="15" t="s">
        <v>160</v>
      </c>
      <c r="S24" s="106"/>
      <c r="T24" s="107">
        <v>0.14410395443714763</v>
      </c>
      <c r="U24" s="108">
        <f>T24*S20</f>
        <v>872688.23855480005</v>
      </c>
      <c r="V24" s="106"/>
      <c r="W24" s="107">
        <v>0.14410395443714763</v>
      </c>
      <c r="X24" s="108">
        <f>W24*V20</f>
        <v>948050.55688596342</v>
      </c>
      <c r="Y24" s="106"/>
      <c r="Z24" s="107">
        <v>0.14410395443714763</v>
      </c>
      <c r="AA24" s="108">
        <f>Z24*Y20</f>
        <v>1088685.6613962939</v>
      </c>
      <c r="AC24" s="109"/>
      <c r="AD24" s="15"/>
      <c r="AE24" s="15" t="s">
        <v>160</v>
      </c>
      <c r="AF24" s="76"/>
      <c r="AG24" s="106"/>
      <c r="AH24" s="107">
        <v>0.15347223131915411</v>
      </c>
      <c r="AI24" s="108">
        <f>AH24*AG20</f>
        <v>211176.51102039486</v>
      </c>
      <c r="AJ24" s="106"/>
      <c r="AK24" s="107">
        <v>0.15347223131915411</v>
      </c>
      <c r="AL24" s="108">
        <f>AK24*AJ20</f>
        <v>265578.976661828</v>
      </c>
      <c r="AM24" s="106"/>
      <c r="AN24" s="107">
        <v>0.15347223131915411</v>
      </c>
      <c r="AO24" s="108">
        <f>AN24*AM20</f>
        <v>264071.50145666575</v>
      </c>
    </row>
    <row r="25" spans="1:41" x14ac:dyDescent="0.2">
      <c r="B25" s="75"/>
      <c r="C25" s="15"/>
      <c r="D25" s="15" t="s">
        <v>161</v>
      </c>
      <c r="E25" s="15" t="s">
        <v>161</v>
      </c>
      <c r="F25" s="106"/>
      <c r="G25" s="107">
        <v>2.9977988462073491E-2</v>
      </c>
      <c r="H25" s="108">
        <f>G25*F20</f>
        <v>243068.76609970868</v>
      </c>
      <c r="I25" s="106"/>
      <c r="J25" s="107">
        <v>2.9977988462073491E-2</v>
      </c>
      <c r="K25" s="108">
        <f>J25*I20</f>
        <v>273148.7428158035</v>
      </c>
      <c r="L25" s="106"/>
      <c r="M25" s="107">
        <v>2.9977988462073491E-2</v>
      </c>
      <c r="N25" s="108">
        <f>M25*L20</f>
        <v>282256.5933749543</v>
      </c>
      <c r="P25" s="75"/>
      <c r="Q25" s="15"/>
      <c r="R25" s="15" t="s">
        <v>161</v>
      </c>
      <c r="S25" s="106"/>
      <c r="T25" s="107">
        <v>1.353312660200205E-2</v>
      </c>
      <c r="U25" s="108">
        <f>T25*S20</f>
        <v>81956.116073077035</v>
      </c>
      <c r="V25" s="106"/>
      <c r="W25" s="107">
        <v>1.353312660200205E-2</v>
      </c>
      <c r="X25" s="108">
        <f>W25*V20</f>
        <v>89033.560956387635</v>
      </c>
      <c r="Y25" s="106"/>
      <c r="Z25" s="107">
        <v>1.353312660200205E-2</v>
      </c>
      <c r="AA25" s="108">
        <f>Z25*Y20</f>
        <v>102240.92005668355</v>
      </c>
      <c r="AC25" s="75"/>
      <c r="AD25" s="15"/>
      <c r="AE25" s="15" t="s">
        <v>161</v>
      </c>
      <c r="AF25" s="76"/>
      <c r="AG25" s="106"/>
      <c r="AH25" s="107">
        <v>2.6553376492089161E-2</v>
      </c>
      <c r="AI25" s="108">
        <f>AH25*AG20</f>
        <v>36537.22471623779</v>
      </c>
      <c r="AJ25" s="106"/>
      <c r="AK25" s="107">
        <v>2.6553376492089161E-2</v>
      </c>
      <c r="AL25" s="108">
        <f>AK25*AJ20</f>
        <v>45949.80144010685</v>
      </c>
      <c r="AM25" s="106"/>
      <c r="AN25" s="107">
        <v>2.6553376492089161E-2</v>
      </c>
      <c r="AO25" s="108">
        <f>AN25*AM20</f>
        <v>45688.981900760213</v>
      </c>
    </row>
    <row r="26" spans="1:41" x14ac:dyDescent="0.2">
      <c r="B26" s="75"/>
      <c r="C26" s="15"/>
      <c r="D26" s="15" t="s">
        <v>162</v>
      </c>
      <c r="E26" s="15" t="s">
        <v>162</v>
      </c>
      <c r="F26" s="106"/>
      <c r="G26" s="107">
        <v>7.6609078718716361E-2</v>
      </c>
      <c r="H26" s="108">
        <f>G26*F20</f>
        <v>621164.90103238425</v>
      </c>
      <c r="I26" s="106"/>
      <c r="J26" s="107">
        <v>7.6609078718716361E-2</v>
      </c>
      <c r="K26" s="108">
        <f>J26*I20</f>
        <v>698034.61185423832</v>
      </c>
      <c r="L26" s="106"/>
      <c r="M26" s="107">
        <v>7.6609078718716361E-2</v>
      </c>
      <c r="N26" s="108">
        <f>M26*L20</f>
        <v>721309.82397619355</v>
      </c>
      <c r="P26" s="75"/>
      <c r="Q26" s="15"/>
      <c r="R26" s="15" t="s">
        <v>162</v>
      </c>
      <c r="S26" s="106"/>
      <c r="T26" s="107">
        <v>4.7877459898735021E-2</v>
      </c>
      <c r="U26" s="108">
        <f>T26*S20</f>
        <v>289944.1330996147</v>
      </c>
      <c r="V26" s="106"/>
      <c r="W26" s="107">
        <v>4.7877459898735021E-2</v>
      </c>
      <c r="X26" s="108">
        <f>W26*V20</f>
        <v>314982.69909781363</v>
      </c>
      <c r="Y26" s="106"/>
      <c r="Z26" s="107">
        <v>4.7877459898735021E-2</v>
      </c>
      <c r="AA26" s="108">
        <f>Z26*Y20</f>
        <v>361707.6595810079</v>
      </c>
      <c r="AC26" s="75"/>
      <c r="AD26" s="15"/>
      <c r="AE26" s="15" t="s">
        <v>162</v>
      </c>
      <c r="AF26" s="76"/>
      <c r="AG26" s="106"/>
      <c r="AH26" s="107">
        <v>7.2113647481268528E-2</v>
      </c>
      <c r="AI26" s="108">
        <f>AH26*AG20</f>
        <v>99227.777827638551</v>
      </c>
      <c r="AJ26" s="106"/>
      <c r="AK26" s="107">
        <v>7.2113647481268528E-2</v>
      </c>
      <c r="AL26" s="108">
        <f>AK26*AJ20</f>
        <v>124790.44930023674</v>
      </c>
      <c r="AM26" s="106"/>
      <c r="AN26" s="107">
        <v>7.2113647481268528E-2</v>
      </c>
      <c r="AO26" s="108">
        <f>AN26*AM20</f>
        <v>124082.11571703786</v>
      </c>
    </row>
    <row r="27" spans="1:41" x14ac:dyDescent="0.2">
      <c r="A27" s="46">
        <v>0.4694260006529164</v>
      </c>
      <c r="B27" s="92" t="s">
        <v>18</v>
      </c>
      <c r="C27" s="98" t="s">
        <v>41</v>
      </c>
      <c r="D27" s="98" t="s">
        <v>163</v>
      </c>
      <c r="E27" s="98" t="s">
        <v>163</v>
      </c>
      <c r="F27" s="99">
        <v>3743224.4336948767</v>
      </c>
      <c r="G27" s="100">
        <v>0.4603477903298655</v>
      </c>
      <c r="H27" s="101">
        <f>G27*F27</f>
        <v>1723185.0967601987</v>
      </c>
      <c r="I27" s="99">
        <v>4179647.8961748173</v>
      </c>
      <c r="J27" s="100">
        <v>0.4603477903298655</v>
      </c>
      <c r="K27" s="101">
        <f>J27*I27</f>
        <v>1924091.6733609482</v>
      </c>
      <c r="L27" s="99">
        <v>3977950.7717827507</v>
      </c>
      <c r="M27" s="100">
        <v>0.4603477903298655</v>
      </c>
      <c r="N27" s="101">
        <f>M27*L27</f>
        <v>1831240.8478311724</v>
      </c>
      <c r="P27" s="92" t="s">
        <v>18</v>
      </c>
      <c r="Q27" s="98" t="s">
        <v>41</v>
      </c>
      <c r="R27" s="98" t="s">
        <v>163</v>
      </c>
      <c r="S27" s="99">
        <v>2474414.3654113924</v>
      </c>
      <c r="T27" s="100">
        <v>0.51604758940426376</v>
      </c>
      <c r="U27" s="101">
        <f>T27*S27</f>
        <v>1276915.56845783</v>
      </c>
      <c r="V27" s="99">
        <v>2733682.7025208934</v>
      </c>
      <c r="W27" s="100">
        <v>0.51604758940426376</v>
      </c>
      <c r="X27" s="101">
        <f>W27*V27</f>
        <v>1410710.3688320401</v>
      </c>
      <c r="Y27" s="99">
        <v>3016344.7879389082</v>
      </c>
      <c r="Z27" s="100">
        <v>0.51604758940426376</v>
      </c>
      <c r="AA27" s="101">
        <f>Z27*Y27</f>
        <v>1556577.4566279887</v>
      </c>
      <c r="AC27" s="92" t="s">
        <v>18</v>
      </c>
      <c r="AD27" s="98" t="s">
        <v>41</v>
      </c>
      <c r="AE27" s="98" t="s">
        <v>163</v>
      </c>
      <c r="AF27" s="102"/>
      <c r="AG27" s="99">
        <v>620996.01790612005</v>
      </c>
      <c r="AH27" s="100">
        <v>0.45377035046309505</v>
      </c>
      <c r="AI27" s="101">
        <f>AH27*AG27</f>
        <v>281789.58068144653</v>
      </c>
      <c r="AJ27" s="99">
        <v>796223.14115407877</v>
      </c>
      <c r="AK27" s="100">
        <v>0.45377035046309505</v>
      </c>
      <c r="AL27" s="101">
        <f>AK27*AJ27</f>
        <v>361302.45380831271</v>
      </c>
      <c r="AM27" s="99">
        <v>742323.7154481418</v>
      </c>
      <c r="AN27" s="100">
        <v>0.45377035046309505</v>
      </c>
      <c r="AO27" s="101">
        <f>AN27*AM27</f>
        <v>336844.49251597014</v>
      </c>
    </row>
    <row r="28" spans="1:41" x14ac:dyDescent="0.2">
      <c r="A28" s="46">
        <v>7.0834405904119505E-2</v>
      </c>
      <c r="B28" s="92"/>
      <c r="C28" s="98"/>
      <c r="D28" s="98" t="s">
        <v>164</v>
      </c>
      <c r="E28" s="98" t="s">
        <v>164</v>
      </c>
      <c r="F28" s="99">
        <v>0</v>
      </c>
      <c r="G28" s="100">
        <v>8.2785688355552889E-2</v>
      </c>
      <c r="H28" s="101">
        <f>G28*F27</f>
        <v>309885.41141275503</v>
      </c>
      <c r="I28" s="99">
        <v>0</v>
      </c>
      <c r="J28" s="100">
        <v>8.2785688355552889E-2</v>
      </c>
      <c r="K28" s="101">
        <f>J28*I27</f>
        <v>346015.02816867072</v>
      </c>
      <c r="L28" s="99">
        <v>0</v>
      </c>
      <c r="M28" s="100">
        <v>8.2785688355552889E-2</v>
      </c>
      <c r="N28" s="101">
        <f>M28*L27</f>
        <v>329317.39288653788</v>
      </c>
      <c r="P28" s="92"/>
      <c r="Q28" s="98"/>
      <c r="R28" s="98" t="s">
        <v>164</v>
      </c>
      <c r="S28" s="99">
        <v>0</v>
      </c>
      <c r="T28" s="100">
        <v>7.6757967132284582E-2</v>
      </c>
      <c r="U28" s="101">
        <f>T28*S27</f>
        <v>189931.01653190047</v>
      </c>
      <c r="V28" s="99">
        <v>0</v>
      </c>
      <c r="W28" s="100">
        <v>7.6757967132284582E-2</v>
      </c>
      <c r="X28" s="101">
        <f>W28*V27</f>
        <v>209831.92703019362</v>
      </c>
      <c r="Y28" s="99">
        <v>0</v>
      </c>
      <c r="Z28" s="100">
        <v>7.6757967132284582E-2</v>
      </c>
      <c r="AA28" s="101">
        <f>Z28*Y27</f>
        <v>231528.49409225263</v>
      </c>
      <c r="AC28" s="92"/>
      <c r="AD28" s="98"/>
      <c r="AE28" s="98" t="s">
        <v>164</v>
      </c>
      <c r="AF28" s="102"/>
      <c r="AG28" s="99">
        <v>0</v>
      </c>
      <c r="AH28" s="100">
        <v>8.2813354465740965E-2</v>
      </c>
      <c r="AI28" s="101">
        <f>AH28*AG27</f>
        <v>51426.763352673144</v>
      </c>
      <c r="AJ28" s="99">
        <v>0</v>
      </c>
      <c r="AK28" s="100">
        <v>8.2813354465740965E-2</v>
      </c>
      <c r="AL28" s="101">
        <f>AK28*AJ27</f>
        <v>65937.909222218426</v>
      </c>
      <c r="AM28" s="99">
        <v>0</v>
      </c>
      <c r="AN28" s="100">
        <v>8.2813354465740965E-2</v>
      </c>
      <c r="AO28" s="101">
        <f>AN28*AM27</f>
        <v>61474.3169757328</v>
      </c>
    </row>
    <row r="29" spans="1:41" x14ac:dyDescent="0.2">
      <c r="A29" s="46">
        <v>6.3816417652728566E-2</v>
      </c>
      <c r="B29" s="92"/>
      <c r="C29" s="98"/>
      <c r="D29" s="98" t="s">
        <v>165</v>
      </c>
      <c r="E29" s="98" t="s">
        <v>165</v>
      </c>
      <c r="F29" s="99"/>
      <c r="G29" s="100">
        <v>0.10935898187505046</v>
      </c>
      <c r="H29" s="101">
        <f>G29*F27</f>
        <v>409355.21299868403</v>
      </c>
      <c r="I29" s="99"/>
      <c r="J29" s="100">
        <v>0.10935898187505046</v>
      </c>
      <c r="K29" s="101">
        <f>J29*I27</f>
        <v>457082.03852187464</v>
      </c>
      <c r="L29" s="99"/>
      <c r="M29" s="100">
        <v>0.10935898187505046</v>
      </c>
      <c r="N29" s="101">
        <f>M29*L27</f>
        <v>435024.64635123283</v>
      </c>
      <c r="P29" s="92"/>
      <c r="Q29" s="98"/>
      <c r="R29" s="98" t="s">
        <v>165</v>
      </c>
      <c r="S29" s="99"/>
      <c r="T29" s="100">
        <v>9.4008549438395941E-2</v>
      </c>
      <c r="U29" s="101">
        <f>T29*S27</f>
        <v>232616.10520185399</v>
      </c>
      <c r="V29" s="99"/>
      <c r="W29" s="100">
        <v>9.4008549438395941E-2</v>
      </c>
      <c r="X29" s="101">
        <f>W29*V27</f>
        <v>256989.54548882323</v>
      </c>
      <c r="Y29" s="99"/>
      <c r="Z29" s="100">
        <v>9.4008549438395941E-2</v>
      </c>
      <c r="AA29" s="101">
        <f>Z29*Y27</f>
        <v>283562.19812020275</v>
      </c>
      <c r="AC29" s="92"/>
      <c r="AD29" s="98"/>
      <c r="AE29" s="98" t="s">
        <v>165</v>
      </c>
      <c r="AF29" s="102"/>
      <c r="AG29" s="99"/>
      <c r="AH29" s="100">
        <v>0.10626880073859675</v>
      </c>
      <c r="AI29" s="101">
        <f>AH29*AG27</f>
        <v>65992.502086327528</v>
      </c>
      <c r="AJ29" s="99"/>
      <c r="AK29" s="100">
        <v>0.10626880073859675</v>
      </c>
      <c r="AL29" s="101">
        <f>AK29*AJ27</f>
        <v>84613.678330762385</v>
      </c>
      <c r="AM29" s="99"/>
      <c r="AN29" s="100">
        <v>0.10626880073859675</v>
      </c>
      <c r="AO29" s="101">
        <f>AN29*AM27</f>
        <v>78885.851000493378</v>
      </c>
    </row>
    <row r="30" spans="1:41" x14ac:dyDescent="0.2">
      <c r="A30" s="46">
        <v>0.25214612120243685</v>
      </c>
      <c r="B30" s="92"/>
      <c r="C30" s="98"/>
      <c r="D30" s="98" t="s">
        <v>166</v>
      </c>
      <c r="E30" s="98" t="s">
        <v>166</v>
      </c>
      <c r="F30" s="99"/>
      <c r="G30" s="100">
        <v>0.1678324124882834</v>
      </c>
      <c r="H30" s="101">
        <f>G30*F27</f>
        <v>628234.38719209959</v>
      </c>
      <c r="I30" s="99"/>
      <c r="J30" s="100">
        <v>0.1678324124882834</v>
      </c>
      <c r="K30" s="101">
        <f>J30*I27</f>
        <v>701480.38976659789</v>
      </c>
      <c r="L30" s="99"/>
      <c r="M30" s="100">
        <v>0.1678324124882834</v>
      </c>
      <c r="N30" s="101">
        <f>M30*L27</f>
        <v>667629.07478792791</v>
      </c>
      <c r="P30" s="92"/>
      <c r="Q30" s="98"/>
      <c r="R30" s="98" t="s">
        <v>166</v>
      </c>
      <c r="S30" s="99"/>
      <c r="T30" s="100">
        <v>0.13922078598131529</v>
      </c>
      <c r="U30" s="101">
        <f>T30*S27</f>
        <v>344489.91279603157</v>
      </c>
      <c r="V30" s="99"/>
      <c r="W30" s="100">
        <v>0.13922078598131529</v>
      </c>
      <c r="X30" s="101">
        <f>W30*V27</f>
        <v>380585.45446848491</v>
      </c>
      <c r="Y30" s="99"/>
      <c r="Z30" s="100">
        <v>0.13922078598131529</v>
      </c>
      <c r="AA30" s="101">
        <f>Z30*Y27</f>
        <v>419937.89216749859</v>
      </c>
      <c r="AC30" s="92"/>
      <c r="AD30" s="98"/>
      <c r="AE30" s="98" t="s">
        <v>166</v>
      </c>
      <c r="AF30" s="102"/>
      <c r="AG30" s="99"/>
      <c r="AH30" s="100">
        <v>0.1728487184368582</v>
      </c>
      <c r="AI30" s="101">
        <f>AH30*AG27</f>
        <v>107338.3658494651</v>
      </c>
      <c r="AJ30" s="99"/>
      <c r="AK30" s="100">
        <v>0.1728487184368582</v>
      </c>
      <c r="AL30" s="101">
        <f>AK30*AJ27</f>
        <v>137626.14953825215</v>
      </c>
      <c r="AM30" s="99"/>
      <c r="AN30" s="100">
        <v>0.1728487184368582</v>
      </c>
      <c r="AO30" s="101">
        <f>AN30*AM27</f>
        <v>128309.70288049831</v>
      </c>
    </row>
    <row r="31" spans="1:41" x14ac:dyDescent="0.2">
      <c r="A31" s="46">
        <v>0.14377705458779869</v>
      </c>
      <c r="B31" s="92"/>
      <c r="C31" s="98"/>
      <c r="D31" s="98" t="s">
        <v>167</v>
      </c>
      <c r="E31" s="98" t="s">
        <v>167</v>
      </c>
      <c r="F31" s="99"/>
      <c r="G31" s="100">
        <v>0.17967512695124774</v>
      </c>
      <c r="H31" s="101">
        <f>G31*F27</f>
        <v>672564.32533113938</v>
      </c>
      <c r="I31" s="99"/>
      <c r="J31" s="100">
        <v>0.17967512695124774</v>
      </c>
      <c r="K31" s="101">
        <f>J31*I27</f>
        <v>750978.76635672583</v>
      </c>
      <c r="L31" s="99"/>
      <c r="M31" s="100">
        <v>0.17967512695124774</v>
      </c>
      <c r="N31" s="101">
        <f>M31*L27</f>
        <v>714738.8099258797</v>
      </c>
      <c r="P31" s="92"/>
      <c r="Q31" s="98"/>
      <c r="R31" s="98" t="s">
        <v>167</v>
      </c>
      <c r="S31" s="99"/>
      <c r="T31" s="100">
        <v>0.17396510804374035</v>
      </c>
      <c r="U31" s="101">
        <f>T31*S27</f>
        <v>430461.76242377609</v>
      </c>
      <c r="V31" s="99"/>
      <c r="W31" s="100">
        <v>0.17396510804374035</v>
      </c>
      <c r="X31" s="101">
        <f>W31*V27</f>
        <v>475565.40670135134</v>
      </c>
      <c r="Y31" s="99"/>
      <c r="Z31" s="100">
        <v>0.17396510804374035</v>
      </c>
      <c r="AA31" s="101">
        <f>Z31*Y27</f>
        <v>524738.74693096522</v>
      </c>
      <c r="AC31" s="92"/>
      <c r="AD31" s="98"/>
      <c r="AE31" s="98" t="s">
        <v>167</v>
      </c>
      <c r="AF31" s="102"/>
      <c r="AG31" s="99"/>
      <c r="AH31" s="100">
        <v>0.18429877589570903</v>
      </c>
      <c r="AI31" s="101">
        <f>AH31*AG27</f>
        <v>114448.80593620773</v>
      </c>
      <c r="AJ31" s="99"/>
      <c r="AK31" s="100">
        <v>0.18429877589570903</v>
      </c>
      <c r="AL31" s="101">
        <f>AK31*AJ27</f>
        <v>146742.95025453306</v>
      </c>
      <c r="AM31" s="99"/>
      <c r="AN31" s="100">
        <v>0.18429877589570903</v>
      </c>
      <c r="AO31" s="101">
        <f>AN31*AM27</f>
        <v>136809.35207544715</v>
      </c>
    </row>
    <row r="32" spans="1:41" x14ac:dyDescent="0.2">
      <c r="B32" s="75" t="s">
        <v>18</v>
      </c>
      <c r="C32" s="15" t="s">
        <v>43</v>
      </c>
      <c r="D32" s="15" t="s">
        <v>168</v>
      </c>
      <c r="E32" s="15" t="s">
        <v>168</v>
      </c>
      <c r="F32" s="106">
        <v>4886610.4112329325</v>
      </c>
      <c r="G32" s="107">
        <v>0.21249146488841136</v>
      </c>
      <c r="H32" s="108">
        <f>G32*F32</f>
        <v>1038363.0046218481</v>
      </c>
      <c r="I32" s="106">
        <v>5358180.4108197261</v>
      </c>
      <c r="J32" s="107">
        <v>0.21249146488841136</v>
      </c>
      <c r="K32" s="108">
        <f>J32*I32</f>
        <v>1138567.6046314733</v>
      </c>
      <c r="L32" s="106">
        <v>5238254.7776240287</v>
      </c>
      <c r="M32" s="107">
        <v>0.21249146488841136</v>
      </c>
      <c r="N32" s="108">
        <f>M32*L32</f>
        <v>1113084.4311560495</v>
      </c>
      <c r="P32" s="75" t="s">
        <v>18</v>
      </c>
      <c r="Q32" s="15" t="s">
        <v>43</v>
      </c>
      <c r="R32" s="15" t="s">
        <v>168</v>
      </c>
      <c r="S32" s="106">
        <v>7777593.5672468981</v>
      </c>
      <c r="T32" s="107">
        <v>0.21199645865081737</v>
      </c>
      <c r="U32" s="108">
        <f>T32*S32</f>
        <v>1648822.2930817201</v>
      </c>
      <c r="V32" s="106">
        <v>8220178.0020580981</v>
      </c>
      <c r="W32" s="107">
        <v>0.21199645865081737</v>
      </c>
      <c r="X32" s="108">
        <f>W32*V32</f>
        <v>1742648.6259156682</v>
      </c>
      <c r="Y32" s="106">
        <v>8638886.1741258409</v>
      </c>
      <c r="Z32" s="107">
        <v>0.21199645865081737</v>
      </c>
      <c r="AA32" s="108">
        <f>Z32*Y32</f>
        <v>1831413.2756021868</v>
      </c>
      <c r="AC32" s="75" t="s">
        <v>18</v>
      </c>
      <c r="AD32" s="15" t="s">
        <v>43</v>
      </c>
      <c r="AE32" s="15" t="s">
        <v>168</v>
      </c>
      <c r="AF32" s="76"/>
      <c r="AG32" s="106">
        <v>903932.22701939649</v>
      </c>
      <c r="AH32" s="107">
        <v>0.22549281382348893</v>
      </c>
      <c r="AI32" s="108">
        <f>AH32*AG32</f>
        <v>203830.2213763365</v>
      </c>
      <c r="AJ32" s="106">
        <v>1085575.2762328782</v>
      </c>
      <c r="AK32" s="107">
        <v>0.22549281382348893</v>
      </c>
      <c r="AL32" s="108">
        <f>AK32*AJ32</f>
        <v>244789.42365496297</v>
      </c>
      <c r="AM32" s="106">
        <v>1006181.0729823589</v>
      </c>
      <c r="AN32" s="107">
        <v>0.22549281382348893</v>
      </c>
      <c r="AO32" s="108">
        <f>AN32*AM32</f>
        <v>226886.60136272939</v>
      </c>
    </row>
    <row r="33" spans="2:41" x14ac:dyDescent="0.2">
      <c r="B33" s="75"/>
      <c r="C33" s="15"/>
      <c r="D33" s="15" t="s">
        <v>169</v>
      </c>
      <c r="E33" s="15" t="s">
        <v>169</v>
      </c>
      <c r="F33" s="106">
        <v>0</v>
      </c>
      <c r="G33" s="107">
        <v>0.33197105683704187</v>
      </c>
      <c r="H33" s="108">
        <f>G33*F32</f>
        <v>1622213.2225678884</v>
      </c>
      <c r="I33" s="106">
        <v>0</v>
      </c>
      <c r="J33" s="107">
        <v>0.33197105683704187</v>
      </c>
      <c r="K33" s="108">
        <f>J33*I32</f>
        <v>1778760.8137033596</v>
      </c>
      <c r="L33" s="106">
        <v>0</v>
      </c>
      <c r="M33" s="107">
        <v>0.33197105683704187</v>
      </c>
      <c r="N33" s="108">
        <f>M33*L32</f>
        <v>1738948.9745095326</v>
      </c>
      <c r="P33" s="75"/>
      <c r="Q33" s="15"/>
      <c r="R33" s="15" t="s">
        <v>169</v>
      </c>
      <c r="S33" s="106">
        <v>0</v>
      </c>
      <c r="T33" s="107">
        <v>0.31883585479429044</v>
      </c>
      <c r="U33" s="108">
        <f>T33*S32</f>
        <v>2479775.6932557393</v>
      </c>
      <c r="V33" s="106">
        <v>0</v>
      </c>
      <c r="W33" s="107">
        <v>0.31883585479429044</v>
      </c>
      <c r="X33" s="108">
        <f>W33*V32</f>
        <v>2620887.4798474163</v>
      </c>
      <c r="Y33" s="106">
        <v>0</v>
      </c>
      <c r="Z33" s="107">
        <v>0.31883585479429044</v>
      </c>
      <c r="AA33" s="108">
        <f>Z33*Y32</f>
        <v>2754386.6577979899</v>
      </c>
      <c r="AC33" s="75"/>
      <c r="AD33" s="15"/>
      <c r="AE33" s="15" t="s">
        <v>169</v>
      </c>
      <c r="AF33" s="76"/>
      <c r="AG33" s="106">
        <v>0</v>
      </c>
      <c r="AH33" s="107">
        <v>0.32887290301218064</v>
      </c>
      <c r="AI33" s="108">
        <f>AH33*AG32</f>
        <v>297278.81562613446</v>
      </c>
      <c r="AJ33" s="106">
        <v>0</v>
      </c>
      <c r="AK33" s="107">
        <v>0.32887290301218064</v>
      </c>
      <c r="AL33" s="108">
        <f>AK33*AJ32</f>
        <v>357016.29253295658</v>
      </c>
      <c r="AM33" s="106">
        <v>0</v>
      </c>
      <c r="AN33" s="107">
        <v>0.32887290301218064</v>
      </c>
      <c r="AO33" s="108">
        <f>AN33*AM32</f>
        <v>330905.69042761915</v>
      </c>
    </row>
    <row r="34" spans="2:41" x14ac:dyDescent="0.2">
      <c r="B34" s="75"/>
      <c r="C34" s="15"/>
      <c r="D34" s="15" t="s">
        <v>170</v>
      </c>
      <c r="E34" s="15" t="s">
        <v>170</v>
      </c>
      <c r="F34" s="106"/>
      <c r="G34" s="107">
        <v>0.14999278852653317</v>
      </c>
      <c r="H34" s="108">
        <f>G34*F32</f>
        <v>732956.32202361652</v>
      </c>
      <c r="I34" s="106"/>
      <c r="J34" s="107">
        <v>0.14999278852653317</v>
      </c>
      <c r="K34" s="108">
        <f>J34*I32</f>
        <v>803688.4212470958</v>
      </c>
      <c r="L34" s="106"/>
      <c r="M34" s="107">
        <v>0.14999278852653317</v>
      </c>
      <c r="N34" s="108">
        <f>M34*L32</f>
        <v>785700.44110826298</v>
      </c>
      <c r="P34" s="75"/>
      <c r="Q34" s="15"/>
      <c r="R34" s="15" t="s">
        <v>170</v>
      </c>
      <c r="S34" s="106"/>
      <c r="T34" s="107">
        <v>0.1583413767745091</v>
      </c>
      <c r="U34" s="108">
        <f>T34*S32</f>
        <v>1231514.8734304393</v>
      </c>
      <c r="V34" s="106"/>
      <c r="W34" s="107">
        <v>0.1583413767745091</v>
      </c>
      <c r="X34" s="108">
        <f>W34*V32</f>
        <v>1301594.3021774127</v>
      </c>
      <c r="Y34" s="106"/>
      <c r="Z34" s="107">
        <v>0.1583413767745091</v>
      </c>
      <c r="AA34" s="108">
        <f>Z34*Y32</f>
        <v>1367893.1306093573</v>
      </c>
      <c r="AC34" s="75"/>
      <c r="AD34" s="15"/>
      <c r="AE34" s="15" t="s">
        <v>170</v>
      </c>
      <c r="AF34" s="76"/>
      <c r="AG34" s="106"/>
      <c r="AH34" s="107">
        <v>0.15384015292641351</v>
      </c>
      <c r="AI34" s="108">
        <f>AH34*AG32</f>
        <v>139061.0720397775</v>
      </c>
      <c r="AJ34" s="106"/>
      <c r="AK34" s="107">
        <v>0.15384015292641351</v>
      </c>
      <c r="AL34" s="108">
        <f>AK34*AJ32</f>
        <v>167005.06650879956</v>
      </c>
      <c r="AM34" s="106"/>
      <c r="AN34" s="107">
        <v>0.15384015292641351</v>
      </c>
      <c r="AO34" s="108">
        <f>AN34*AM32</f>
        <v>154791.05013926892</v>
      </c>
    </row>
    <row r="35" spans="2:41" x14ac:dyDescent="0.2">
      <c r="B35" s="75"/>
      <c r="C35" s="15"/>
      <c r="D35" s="15" t="s">
        <v>171</v>
      </c>
      <c r="E35" s="15" t="s">
        <v>171</v>
      </c>
      <c r="F35" s="106"/>
      <c r="G35" s="107">
        <v>0.30554468974801358</v>
      </c>
      <c r="H35" s="108">
        <f>G35*F32</f>
        <v>1493077.8620195794</v>
      </c>
      <c r="I35" s="106"/>
      <c r="J35" s="107">
        <v>0.30554468974801358</v>
      </c>
      <c r="K35" s="108">
        <f>J35*I32</f>
        <v>1637163.5712377972</v>
      </c>
      <c r="L35" s="106"/>
      <c r="M35" s="107">
        <v>0.30554468974801358</v>
      </c>
      <c r="N35" s="108">
        <f>M35*L32</f>
        <v>1600520.9308501836</v>
      </c>
      <c r="P35" s="75"/>
      <c r="Q35" s="15"/>
      <c r="R35" s="15" t="s">
        <v>171</v>
      </c>
      <c r="S35" s="106"/>
      <c r="T35" s="107">
        <v>0.310826309780383</v>
      </c>
      <c r="U35" s="108">
        <f>T35*S32</f>
        <v>2417480.7074789982</v>
      </c>
      <c r="V35" s="106"/>
      <c r="W35" s="107">
        <v>0.310826309780383</v>
      </c>
      <c r="X35" s="108">
        <f>W35*V32</f>
        <v>2555047.5941176</v>
      </c>
      <c r="Y35" s="106"/>
      <c r="Z35" s="107">
        <v>0.310826309780383</v>
      </c>
      <c r="AA35" s="108">
        <f>Z35*Y32</f>
        <v>2685193.1101163062</v>
      </c>
      <c r="AC35" s="75"/>
      <c r="AD35" s="15"/>
      <c r="AE35" s="15" t="s">
        <v>171</v>
      </c>
      <c r="AF35" s="76"/>
      <c r="AG35" s="106"/>
      <c r="AH35" s="107">
        <v>0.29179413023791695</v>
      </c>
      <c r="AI35" s="108">
        <f>AH35*AG32</f>
        <v>263762.1179771481</v>
      </c>
      <c r="AJ35" s="106"/>
      <c r="AK35" s="107">
        <v>0.29179413023791695</v>
      </c>
      <c r="AL35" s="108">
        <f>AK35*AJ32</f>
        <v>316764.49353615911</v>
      </c>
      <c r="AM35" s="106"/>
      <c r="AN35" s="107">
        <v>0.29179413023791695</v>
      </c>
      <c r="AO35" s="108">
        <f>AN35*AM32</f>
        <v>293597.73105274147</v>
      </c>
    </row>
    <row r="36" spans="2:41" x14ac:dyDescent="0.2">
      <c r="B36" s="92" t="s">
        <v>18</v>
      </c>
      <c r="C36" s="98" t="s">
        <v>44</v>
      </c>
      <c r="D36" s="98" t="s">
        <v>172</v>
      </c>
      <c r="E36" s="98" t="s">
        <v>172</v>
      </c>
      <c r="F36" s="99">
        <v>5877577.2532073334</v>
      </c>
      <c r="G36" s="100">
        <v>0.1174952615319837</v>
      </c>
      <c r="H36" s="101">
        <f>G36*F36</f>
        <v>690587.47654003405</v>
      </c>
      <c r="I36" s="99">
        <v>6270867.7357865367</v>
      </c>
      <c r="J36" s="100">
        <v>0.1174952615319837</v>
      </c>
      <c r="K36" s="101">
        <f>J36*I36</f>
        <v>736797.24464871758</v>
      </c>
      <c r="L36" s="99">
        <v>5945994.5964575037</v>
      </c>
      <c r="M36" s="100">
        <v>0.1174952615319837</v>
      </c>
      <c r="N36" s="101">
        <f>M36*L36</f>
        <v>698626.19017853623</v>
      </c>
      <c r="P36" s="92" t="s">
        <v>18</v>
      </c>
      <c r="Q36" s="98" t="s">
        <v>44</v>
      </c>
      <c r="R36" s="98" t="s">
        <v>172</v>
      </c>
      <c r="S36" s="99">
        <v>5989397.9183951328</v>
      </c>
      <c r="T36" s="100">
        <v>7.373579893971792E-2</v>
      </c>
      <c r="U36" s="101">
        <f>T36*S36</f>
        <v>441633.04068074853</v>
      </c>
      <c r="V36" s="99">
        <v>6275808.6163696945</v>
      </c>
      <c r="W36" s="100">
        <v>7.373579893971792E-2</v>
      </c>
      <c r="X36" s="101">
        <f>W36*V36</f>
        <v>462751.76232078508</v>
      </c>
      <c r="Y36" s="99">
        <v>6624703.9031339828</v>
      </c>
      <c r="Z36" s="100">
        <v>7.373579893971792E-2</v>
      </c>
      <c r="AA36" s="101">
        <f>Z36*Y36</f>
        <v>488477.83503665187</v>
      </c>
      <c r="AC36" s="92" t="s">
        <v>18</v>
      </c>
      <c r="AD36" s="98" t="s">
        <v>44</v>
      </c>
      <c r="AE36" s="98" t="s">
        <v>172</v>
      </c>
      <c r="AF36" s="102"/>
      <c r="AG36" s="99">
        <v>964593.90842038218</v>
      </c>
      <c r="AH36" s="100">
        <v>0.10513067705816383</v>
      </c>
      <c r="AI36" s="101">
        <f>AH36*AG36</f>
        <v>101408.41067841525</v>
      </c>
      <c r="AJ36" s="99">
        <v>1166678.1734082478</v>
      </c>
      <c r="AK36" s="100">
        <v>0.10513067705816383</v>
      </c>
      <c r="AL36" s="101">
        <f>AK36*AJ36</f>
        <v>122653.66627939095</v>
      </c>
      <c r="AM36" s="99">
        <v>1078772.1282856201</v>
      </c>
      <c r="AN36" s="100">
        <v>0.10513067705816383</v>
      </c>
      <c r="AO36" s="101">
        <f>AN36*AM36</f>
        <v>113412.04423814362</v>
      </c>
    </row>
    <row r="37" spans="2:41" x14ac:dyDescent="0.2">
      <c r="B37" s="92"/>
      <c r="C37" s="98"/>
      <c r="D37" s="98" t="s">
        <v>173</v>
      </c>
      <c r="E37" s="98" t="s">
        <v>173</v>
      </c>
      <c r="F37" s="99">
        <v>0</v>
      </c>
      <c r="G37" s="100">
        <v>7.1293580578504448E-2</v>
      </c>
      <c r="H37" s="101">
        <f>G37*F36</f>
        <v>419033.52750792186</v>
      </c>
      <c r="I37" s="99">
        <v>0</v>
      </c>
      <c r="J37" s="100">
        <v>7.1293580578504448E-2</v>
      </c>
      <c r="K37" s="101">
        <f>J37*I36</f>
        <v>447072.61421844119</v>
      </c>
      <c r="L37" s="99">
        <v>0</v>
      </c>
      <c r="M37" s="100">
        <v>7.1293580578504448E-2</v>
      </c>
      <c r="N37" s="101">
        <f>M37*L36</f>
        <v>423911.24488189508</v>
      </c>
      <c r="P37" s="92"/>
      <c r="Q37" s="98"/>
      <c r="R37" s="98" t="s">
        <v>173</v>
      </c>
      <c r="S37" s="99">
        <v>0</v>
      </c>
      <c r="T37" s="100">
        <v>5.2086054454714183E-2</v>
      </c>
      <c r="U37" s="101">
        <f>T37*S36</f>
        <v>311964.10612848063</v>
      </c>
      <c r="V37" s="99">
        <v>0</v>
      </c>
      <c r="W37" s="100">
        <v>5.2086054454714183E-2</v>
      </c>
      <c r="X37" s="101">
        <f>W37*V36</f>
        <v>326882.10933959635</v>
      </c>
      <c r="Y37" s="99">
        <v>0</v>
      </c>
      <c r="Z37" s="100">
        <v>5.2086054454714183E-2</v>
      </c>
      <c r="AA37" s="101">
        <f>Z37*Y36</f>
        <v>345054.68824499421</v>
      </c>
      <c r="AC37" s="92"/>
      <c r="AD37" s="98"/>
      <c r="AE37" s="98" t="s">
        <v>173</v>
      </c>
      <c r="AF37" s="102"/>
      <c r="AG37" s="99">
        <v>0</v>
      </c>
      <c r="AH37" s="100">
        <v>7.2646279208589987E-2</v>
      </c>
      <c r="AI37" s="101">
        <f>AH37*AG36</f>
        <v>70074.158394012164</v>
      </c>
      <c r="AJ37" s="99">
        <v>0</v>
      </c>
      <c r="AK37" s="100">
        <v>7.2646279208589987E-2</v>
      </c>
      <c r="AL37" s="101">
        <f>AK37*AJ36</f>
        <v>84754.828331983328</v>
      </c>
      <c r="AM37" s="99">
        <v>0</v>
      </c>
      <c r="AN37" s="100">
        <v>7.2646279208589987E-2</v>
      </c>
      <c r="AO37" s="101">
        <f>AN37*AM36</f>
        <v>78368.781233882022</v>
      </c>
    </row>
    <row r="38" spans="2:41" x14ac:dyDescent="0.2">
      <c r="B38" s="92"/>
      <c r="C38" s="98"/>
      <c r="D38" s="98" t="s">
        <v>174</v>
      </c>
      <c r="E38" s="98" t="s">
        <v>174</v>
      </c>
      <c r="F38" s="99"/>
      <c r="G38" s="100">
        <v>4.6058164581759903E-2</v>
      </c>
      <c r="H38" s="101">
        <f>G38*F36</f>
        <v>270710.42047023168</v>
      </c>
      <c r="I38" s="99"/>
      <c r="J38" s="100">
        <v>4.6058164581759903E-2</v>
      </c>
      <c r="K38" s="101">
        <f>J38*I36</f>
        <v>288824.65824530437</v>
      </c>
      <c r="L38" s="99"/>
      <c r="M38" s="100">
        <v>4.6058164581759903E-2</v>
      </c>
      <c r="N38" s="101">
        <f>M38*L36</f>
        <v>273861.59772589477</v>
      </c>
      <c r="P38" s="92"/>
      <c r="Q38" s="98"/>
      <c r="R38" s="98" t="s">
        <v>174</v>
      </c>
      <c r="S38" s="99"/>
      <c r="T38" s="100">
        <v>6.7978843712702644E-2</v>
      </c>
      <c r="U38" s="101">
        <f>T38*S36</f>
        <v>407152.34502776928</v>
      </c>
      <c r="V38" s="99"/>
      <c r="W38" s="100">
        <v>6.7978843712702644E-2</v>
      </c>
      <c r="X38" s="101">
        <f>W38*V36</f>
        <v>426622.21310302807</v>
      </c>
      <c r="Y38" s="99"/>
      <c r="Z38" s="100">
        <v>6.7978843712702644E-2</v>
      </c>
      <c r="AA38" s="101">
        <f>Z38*Y36</f>
        <v>450339.71127407619</v>
      </c>
      <c r="AC38" s="92"/>
      <c r="AD38" s="98"/>
      <c r="AE38" s="98" t="s">
        <v>174</v>
      </c>
      <c r="AF38" s="102"/>
      <c r="AG38" s="99"/>
      <c r="AH38" s="100">
        <v>4.6135631731233702E-2</v>
      </c>
      <c r="AI38" s="101">
        <f>AH38*AG36</f>
        <v>44502.14932907412</v>
      </c>
      <c r="AJ38" s="99"/>
      <c r="AK38" s="100">
        <v>4.6135631731233702E-2</v>
      </c>
      <c r="AL38" s="101">
        <f>AK38*AJ36</f>
        <v>53825.434557231332</v>
      </c>
      <c r="AM38" s="99"/>
      <c r="AN38" s="100">
        <v>4.6135631731233702E-2</v>
      </c>
      <c r="AO38" s="101">
        <f>AN38*AM36</f>
        <v>49769.833632504568</v>
      </c>
    </row>
    <row r="39" spans="2:41" x14ac:dyDescent="0.2">
      <c r="B39" s="92"/>
      <c r="C39" s="98"/>
      <c r="D39" s="98" t="s">
        <v>175</v>
      </c>
      <c r="E39" s="98" t="s">
        <v>175</v>
      </c>
      <c r="F39" s="99"/>
      <c r="G39" s="100">
        <v>0.14645335652784375</v>
      </c>
      <c r="H39" s="101">
        <f>G39*F36</f>
        <v>860790.91698391817</v>
      </c>
      <c r="I39" s="99"/>
      <c r="J39" s="100">
        <v>0.14645335652784375</v>
      </c>
      <c r="K39" s="101">
        <f>J39*I36</f>
        <v>918389.62824809796</v>
      </c>
      <c r="L39" s="99"/>
      <c r="M39" s="100">
        <v>0.14645335652784375</v>
      </c>
      <c r="N39" s="101">
        <f>M39*L36</f>
        <v>870810.86654762318</v>
      </c>
      <c r="P39" s="92"/>
      <c r="Q39" s="98"/>
      <c r="R39" s="98" t="s">
        <v>175</v>
      </c>
      <c r="S39" s="99"/>
      <c r="T39" s="100">
        <v>0.15624786318932762</v>
      </c>
      <c r="U39" s="101">
        <f>T39*S36</f>
        <v>935830.62653984642</v>
      </c>
      <c r="V39" s="99"/>
      <c r="W39" s="100">
        <v>0.15624786318932762</v>
      </c>
      <c r="X39" s="101">
        <f>W39*V36</f>
        <v>980581.6860929355</v>
      </c>
      <c r="Y39" s="99"/>
      <c r="Z39" s="100">
        <v>0.15624786318932762</v>
      </c>
      <c r="AA39" s="101">
        <f>Z39*Y36</f>
        <v>1035095.8291266833</v>
      </c>
      <c r="AC39" s="92"/>
      <c r="AD39" s="98"/>
      <c r="AE39" s="98" t="s">
        <v>175</v>
      </c>
      <c r="AF39" s="102"/>
      <c r="AG39" s="99"/>
      <c r="AH39" s="100">
        <v>0.14562762094811796</v>
      </c>
      <c r="AI39" s="101">
        <f>AH39*AG36</f>
        <v>140471.51606430701</v>
      </c>
      <c r="AJ39" s="99"/>
      <c r="AK39" s="100">
        <v>0.14562762094811796</v>
      </c>
      <c r="AL39" s="101">
        <f>AK39*AJ36</f>
        <v>169900.56680553893</v>
      </c>
      <c r="AM39" s="99"/>
      <c r="AN39" s="100">
        <v>0.14562762094811796</v>
      </c>
      <c r="AO39" s="101">
        <f>AN39*AM36</f>
        <v>157099.01858737276</v>
      </c>
    </row>
    <row r="40" spans="2:41" x14ac:dyDescent="0.2">
      <c r="B40" s="92"/>
      <c r="C40" s="98"/>
      <c r="D40" s="98" t="s">
        <v>176</v>
      </c>
      <c r="E40" s="98" t="s">
        <v>176</v>
      </c>
      <c r="F40" s="99"/>
      <c r="G40" s="100">
        <v>0.28743312755434991</v>
      </c>
      <c r="H40" s="101">
        <f>G40*F36</f>
        <v>1689410.4123316891</v>
      </c>
      <c r="I40" s="99"/>
      <c r="J40" s="100">
        <v>0.28743312755434991</v>
      </c>
      <c r="K40" s="101">
        <f>J40*I36</f>
        <v>1802455.1257767889</v>
      </c>
      <c r="L40" s="99"/>
      <c r="M40" s="100">
        <v>0.28743312755434991</v>
      </c>
      <c r="N40" s="101">
        <f>M40*L36</f>
        <v>1709075.8232810451</v>
      </c>
      <c r="P40" s="92"/>
      <c r="Q40" s="98"/>
      <c r="R40" s="98" t="s">
        <v>176</v>
      </c>
      <c r="S40" s="99"/>
      <c r="T40" s="100">
        <v>0.29625444334322265</v>
      </c>
      <c r="U40" s="101">
        <f>T40*S36</f>
        <v>1774385.7462752066</v>
      </c>
      <c r="V40" s="99"/>
      <c r="W40" s="100">
        <v>0.29625444334322265</v>
      </c>
      <c r="X40" s="101">
        <f>W40*V36</f>
        <v>1859236.1881712042</v>
      </c>
      <c r="Y40" s="99"/>
      <c r="Z40" s="100">
        <v>0.29625444334322265</v>
      </c>
      <c r="AA40" s="101">
        <f>Z40*Y36</f>
        <v>1962597.9671366324</v>
      </c>
      <c r="AC40" s="92"/>
      <c r="AD40" s="98"/>
      <c r="AE40" s="98" t="s">
        <v>176</v>
      </c>
      <c r="AF40" s="102"/>
      <c r="AG40" s="99"/>
      <c r="AH40" s="100">
        <v>0.29402324731364998</v>
      </c>
      <c r="AI40" s="101">
        <f>AH40*AG36</f>
        <v>283613.03329272626</v>
      </c>
      <c r="AJ40" s="99"/>
      <c r="AK40" s="100">
        <v>0.29402324731364998</v>
      </c>
      <c r="AL40" s="101">
        <f>AK40*AJ36</f>
        <v>343030.50511545065</v>
      </c>
      <c r="AM40" s="99"/>
      <c r="AN40" s="100">
        <v>0.29402324731364998</v>
      </c>
      <c r="AO40" s="101">
        <f>AN40*AM36</f>
        <v>317184.08426999545</v>
      </c>
    </row>
    <row r="41" spans="2:41" x14ac:dyDescent="0.2">
      <c r="B41" s="92"/>
      <c r="C41" s="98"/>
      <c r="D41" s="98" t="s">
        <v>177</v>
      </c>
      <c r="E41" s="98" t="s">
        <v>177</v>
      </c>
      <c r="F41" s="99"/>
      <c r="G41" s="100">
        <v>6.9942855174555299E-2</v>
      </c>
      <c r="H41" s="101">
        <f>G41*F36</f>
        <v>411094.53459834104</v>
      </c>
      <c r="I41" s="99"/>
      <c r="J41" s="100">
        <v>6.9942855174555299E-2</v>
      </c>
      <c r="K41" s="101">
        <f>J41*I36</f>
        <v>438602.39386290923</v>
      </c>
      <c r="L41" s="99"/>
      <c r="M41" s="100">
        <v>6.9942855174555299E-2</v>
      </c>
      <c r="N41" s="101">
        <f>M41*L36</f>
        <v>415879.83892871556</v>
      </c>
      <c r="P41" s="92"/>
      <c r="Q41" s="98"/>
      <c r="R41" s="98" t="s">
        <v>177</v>
      </c>
      <c r="S41" s="99"/>
      <c r="T41" s="100">
        <v>6.4040209056044156E-2</v>
      </c>
      <c r="U41" s="101">
        <f>T41*S36</f>
        <v>383562.29481385997</v>
      </c>
      <c r="V41" s="99"/>
      <c r="W41" s="100">
        <v>6.4040209056044156E-2</v>
      </c>
      <c r="X41" s="101">
        <f>W41*V36</f>
        <v>401904.09578803845</v>
      </c>
      <c r="Y41" s="99"/>
      <c r="Z41" s="100">
        <v>6.4040209056044156E-2</v>
      </c>
      <c r="AA41" s="101">
        <f>Z41*Y36</f>
        <v>424247.42289109196</v>
      </c>
      <c r="AC41" s="92"/>
      <c r="AD41" s="98"/>
      <c r="AE41" s="98" t="s">
        <v>177</v>
      </c>
      <c r="AF41" s="102"/>
      <c r="AG41" s="99"/>
      <c r="AH41" s="100">
        <v>7.5672312691123747E-2</v>
      </c>
      <c r="AI41" s="101">
        <f>AH41*AG36</f>
        <v>72993.051857940343</v>
      </c>
      <c r="AJ41" s="99"/>
      <c r="AK41" s="100">
        <v>7.5672312691123747E-2</v>
      </c>
      <c r="AL41" s="101">
        <f>AK41*AJ36</f>
        <v>88285.235548058015</v>
      </c>
      <c r="AM41" s="99"/>
      <c r="AN41" s="100">
        <v>7.5672312691123747E-2</v>
      </c>
      <c r="AO41" s="101">
        <f>AN41*AM36</f>
        <v>81633.181814098512</v>
      </c>
    </row>
    <row r="42" spans="2:41" x14ac:dyDescent="0.2">
      <c r="B42" s="92"/>
      <c r="C42" s="98"/>
      <c r="D42" s="98" t="s">
        <v>178</v>
      </c>
      <c r="E42" s="98" t="s">
        <v>178</v>
      </c>
      <c r="F42" s="99"/>
      <c r="G42" s="100">
        <v>0.261323654051003</v>
      </c>
      <c r="H42" s="101">
        <f>G42*F36</f>
        <v>1535949.9647751977</v>
      </c>
      <c r="I42" s="99"/>
      <c r="J42" s="100">
        <v>0.261323654051003</v>
      </c>
      <c r="K42" s="101">
        <f>J42*I36</f>
        <v>1638726.0707862773</v>
      </c>
      <c r="L42" s="99"/>
      <c r="M42" s="100">
        <v>0.261323654051003</v>
      </c>
      <c r="N42" s="101">
        <f>M42*L36</f>
        <v>1553829.0349137939</v>
      </c>
      <c r="P42" s="92"/>
      <c r="Q42" s="98"/>
      <c r="R42" s="98" t="s">
        <v>178</v>
      </c>
      <c r="S42" s="99"/>
      <c r="T42" s="100">
        <v>0.28965678730427086</v>
      </c>
      <c r="U42" s="101">
        <f>T42*S36</f>
        <v>1734869.7589292217</v>
      </c>
      <c r="V42" s="99"/>
      <c r="W42" s="100">
        <v>0.28965678730427086</v>
      </c>
      <c r="X42" s="101">
        <f>W42*V36</f>
        <v>1817830.5615541069</v>
      </c>
      <c r="Y42" s="99"/>
      <c r="Z42" s="100">
        <v>0.28965678730427086</v>
      </c>
      <c r="AA42" s="101">
        <f>Z42*Y36</f>
        <v>1918890.4494238531</v>
      </c>
      <c r="AC42" s="92"/>
      <c r="AD42" s="98"/>
      <c r="AE42" s="98" t="s">
        <v>178</v>
      </c>
      <c r="AF42" s="102"/>
      <c r="AG42" s="99"/>
      <c r="AH42" s="100">
        <v>0.26076423104912072</v>
      </c>
      <c r="AI42" s="101">
        <f>AH42*AG36</f>
        <v>251531.58880390693</v>
      </c>
      <c r="AJ42" s="99"/>
      <c r="AK42" s="100">
        <v>0.26076423104912072</v>
      </c>
      <c r="AL42" s="101">
        <f>AK42*AJ36</f>
        <v>304227.93677059445</v>
      </c>
      <c r="AM42" s="99"/>
      <c r="AN42" s="100">
        <v>0.26076423104912072</v>
      </c>
      <c r="AO42" s="101">
        <f>AN42*AM36</f>
        <v>281305.18450962316</v>
      </c>
    </row>
    <row r="43" spans="2:41" x14ac:dyDescent="0.2">
      <c r="B43" s="75" t="s">
        <v>18</v>
      </c>
      <c r="C43" s="15" t="s">
        <v>45</v>
      </c>
      <c r="D43" s="15" t="s">
        <v>179</v>
      </c>
      <c r="E43" s="110" t="s">
        <v>179</v>
      </c>
      <c r="F43" s="106">
        <v>3541876.3342988319</v>
      </c>
      <c r="G43" s="107">
        <v>9.6024895690969905E-2</v>
      </c>
      <c r="H43" s="108">
        <f>G43*F43</f>
        <v>340108.30555136019</v>
      </c>
      <c r="I43" s="106">
        <v>3848754.3748677275</v>
      </c>
      <c r="J43" s="107">
        <v>9.6024895690969905E-2</v>
      </c>
      <c r="K43" s="108">
        <f>J43*I43</f>
        <v>369576.2373868376</v>
      </c>
      <c r="L43" s="106">
        <v>3641707.5614286503</v>
      </c>
      <c r="M43" s="107">
        <v>9.6024895690969905E-2</v>
      </c>
      <c r="N43" s="108">
        <f>M43*L43</f>
        <v>349694.58872320253</v>
      </c>
      <c r="P43" s="75" t="s">
        <v>18</v>
      </c>
      <c r="Q43" s="15" t="s">
        <v>45</v>
      </c>
      <c r="R43" s="15" t="s">
        <v>179</v>
      </c>
      <c r="S43" s="106">
        <v>3694143.5927854083</v>
      </c>
      <c r="T43" s="107">
        <v>6.9151701710707475E-2</v>
      </c>
      <c r="U43" s="108">
        <f>T43*S43</f>
        <v>255456.31580481777</v>
      </c>
      <c r="V43" s="106">
        <v>3910080.1735710762</v>
      </c>
      <c r="W43" s="107">
        <v>6.9151701710707475E-2</v>
      </c>
      <c r="X43" s="108">
        <f>W43*V43</f>
        <v>270388.69782773836</v>
      </c>
      <c r="Y43" s="106">
        <v>4123842.7131324499</v>
      </c>
      <c r="Z43" s="107">
        <v>6.9151701710707475E-2</v>
      </c>
      <c r="AA43" s="108">
        <f>Z43*Y43</f>
        <v>285170.74120040977</v>
      </c>
      <c r="AC43" s="75" t="s">
        <v>18</v>
      </c>
      <c r="AD43" s="15" t="s">
        <v>45</v>
      </c>
      <c r="AE43" s="15" t="s">
        <v>179</v>
      </c>
      <c r="AF43" s="76"/>
      <c r="AG43" s="106">
        <v>637264.13708535419</v>
      </c>
      <c r="AH43" s="107">
        <v>7.9746475546810122E-2</v>
      </c>
      <c r="AI43" s="108">
        <f>AH43*AG43</f>
        <v>50819.568924936255</v>
      </c>
      <c r="AJ43" s="106">
        <v>794037.68741827586</v>
      </c>
      <c r="AK43" s="107">
        <v>7.9746475546810122E-2</v>
      </c>
      <c r="AL43" s="108">
        <f>AK43*AJ43</f>
        <v>63321.707022947194</v>
      </c>
      <c r="AM43" s="106">
        <v>742986.37836093246</v>
      </c>
      <c r="AN43" s="107">
        <v>7.9746475546810122E-2</v>
      </c>
      <c r="AO43" s="108">
        <f>AN43*AM43</f>
        <v>59250.545053573114</v>
      </c>
    </row>
    <row r="44" spans="2:41" x14ac:dyDescent="0.2">
      <c r="B44" s="75"/>
      <c r="C44" s="15"/>
      <c r="D44" s="15" t="s">
        <v>180</v>
      </c>
      <c r="E44" s="15" t="s">
        <v>180</v>
      </c>
      <c r="F44" s="106">
        <v>0</v>
      </c>
      <c r="G44" s="107">
        <v>0.17498011716230574</v>
      </c>
      <c r="H44" s="108">
        <f>G44*F43</f>
        <v>619757.93595000764</v>
      </c>
      <c r="I44" s="106">
        <v>0</v>
      </c>
      <c r="J44" s="107">
        <v>0.17498011716230574</v>
      </c>
      <c r="K44" s="108">
        <f>J44*I43</f>
        <v>673455.49144329177</v>
      </c>
      <c r="L44" s="106">
        <v>0</v>
      </c>
      <c r="M44" s="107">
        <v>0.17498011716230574</v>
      </c>
      <c r="N44" s="108">
        <f>M44*L43</f>
        <v>637226.41576964001</v>
      </c>
      <c r="P44" s="75"/>
      <c r="Q44" s="15"/>
      <c r="R44" s="15" t="s">
        <v>180</v>
      </c>
      <c r="S44" s="106">
        <v>0</v>
      </c>
      <c r="T44" s="107">
        <v>0.34178740034634636</v>
      </c>
      <c r="U44" s="108">
        <f>T44*S43</f>
        <v>1262611.7350842366</v>
      </c>
      <c r="V44" s="106">
        <v>0</v>
      </c>
      <c r="W44" s="107">
        <v>0.34178740034634636</v>
      </c>
      <c r="X44" s="108">
        <f>W44*V43</f>
        <v>1336416.137670649</v>
      </c>
      <c r="Y44" s="106">
        <v>0</v>
      </c>
      <c r="Z44" s="107">
        <v>0.34178740034634636</v>
      </c>
      <c r="AA44" s="108">
        <f>Z44*Y43</f>
        <v>1409477.4803587638</v>
      </c>
      <c r="AC44" s="75"/>
      <c r="AD44" s="15"/>
      <c r="AE44" s="15" t="s">
        <v>180</v>
      </c>
      <c r="AF44" s="76"/>
      <c r="AG44" s="106">
        <v>0</v>
      </c>
      <c r="AH44" s="107">
        <v>0.17543621640479068</v>
      </c>
      <c r="AI44" s="108">
        <f>AH44*AG43</f>
        <v>111799.20906071839</v>
      </c>
      <c r="AJ44" s="106">
        <v>0</v>
      </c>
      <c r="AK44" s="107">
        <v>0.17543621640479068</v>
      </c>
      <c r="AL44" s="108">
        <f>AK44*AJ43</f>
        <v>139302.96756347219</v>
      </c>
      <c r="AM44" s="106">
        <v>0</v>
      </c>
      <c r="AN44" s="107">
        <v>0.17543621640479068</v>
      </c>
      <c r="AO44" s="108">
        <f>AN44*AM43</f>
        <v>130346.71905994024</v>
      </c>
    </row>
    <row r="45" spans="2:41" x14ac:dyDescent="0.2">
      <c r="B45" s="75"/>
      <c r="C45" s="15"/>
      <c r="D45" s="15" t="s">
        <v>181</v>
      </c>
      <c r="E45" s="15" t="s">
        <v>181</v>
      </c>
      <c r="F45" s="106"/>
      <c r="G45" s="107">
        <v>0.29145899785492474</v>
      </c>
      <c r="H45" s="108">
        <f>G45*F43</f>
        <v>1032311.7269208119</v>
      </c>
      <c r="I45" s="106"/>
      <c r="J45" s="107">
        <v>0.29145899785492474</v>
      </c>
      <c r="K45" s="108">
        <f>J45*I43</f>
        <v>1121754.0930887051</v>
      </c>
      <c r="L45" s="106"/>
      <c r="M45" s="107">
        <v>0.29145899785492474</v>
      </c>
      <c r="N45" s="108">
        <f>M45*L43</f>
        <v>1061408.4363346961</v>
      </c>
      <c r="P45" s="75"/>
      <c r="Q45" s="15"/>
      <c r="R45" s="15" t="s">
        <v>181</v>
      </c>
      <c r="S45" s="106"/>
      <c r="T45" s="107">
        <v>0.18890362853463633</v>
      </c>
      <c r="U45" s="108">
        <f>T45*S43</f>
        <v>697837.12900514156</v>
      </c>
      <c r="V45" s="106"/>
      <c r="W45" s="107">
        <v>0.18890362853463633</v>
      </c>
      <c r="X45" s="108">
        <f>W45*V43</f>
        <v>738628.33264891687</v>
      </c>
      <c r="Y45" s="106"/>
      <c r="Z45" s="107">
        <v>0.18890362853463633</v>
      </c>
      <c r="AA45" s="108">
        <f>Z45*Y43</f>
        <v>779008.8520168392</v>
      </c>
      <c r="AC45" s="75"/>
      <c r="AD45" s="15"/>
      <c r="AE45" s="15" t="s">
        <v>181</v>
      </c>
      <c r="AF45" s="76"/>
      <c r="AG45" s="106"/>
      <c r="AH45" s="107">
        <v>0.34452113265607454</v>
      </c>
      <c r="AI45" s="108">
        <f>AH45*AG43</f>
        <v>219550.96230974217</v>
      </c>
      <c r="AJ45" s="106"/>
      <c r="AK45" s="107">
        <v>0.34452113265607454</v>
      </c>
      <c r="AL45" s="108">
        <f>AK45*AJ43</f>
        <v>273562.76344095444</v>
      </c>
      <c r="AM45" s="106"/>
      <c r="AN45" s="107">
        <v>0.34452113265607454</v>
      </c>
      <c r="AO45" s="108">
        <f>AN45*AM43</f>
        <v>255974.5086209432</v>
      </c>
    </row>
    <row r="46" spans="2:41" x14ac:dyDescent="0.2">
      <c r="B46" s="75"/>
      <c r="C46" s="15"/>
      <c r="D46" s="15" t="s">
        <v>182</v>
      </c>
      <c r="E46" s="15" t="s">
        <v>182</v>
      </c>
      <c r="F46" s="106"/>
      <c r="G46" s="107">
        <v>0.27344590663404683</v>
      </c>
      <c r="H46" s="108">
        <f>G46*F43</f>
        <v>968511.5854180184</v>
      </c>
      <c r="I46" s="106"/>
      <c r="J46" s="107">
        <v>0.27344590663404683</v>
      </c>
      <c r="K46" s="108">
        <f>J46*I43</f>
        <v>1052426.1294474599</v>
      </c>
      <c r="L46" s="106"/>
      <c r="M46" s="107">
        <v>0.27344590663404683</v>
      </c>
      <c r="N46" s="108">
        <f>M46*L43</f>
        <v>995810.02583092102</v>
      </c>
      <c r="P46" s="75"/>
      <c r="Q46" s="15"/>
      <c r="R46" s="15" t="s">
        <v>182</v>
      </c>
      <c r="S46" s="106"/>
      <c r="T46" s="107">
        <v>0.24811155803787757</v>
      </c>
      <c r="U46" s="108">
        <f>T46*S43</f>
        <v>916559.7224216304</v>
      </c>
      <c r="V46" s="106"/>
      <c r="W46" s="107">
        <v>0.24811155803787757</v>
      </c>
      <c r="X46" s="108">
        <f>W46*V43</f>
        <v>970136.08391773445</v>
      </c>
      <c r="Y46" s="106"/>
      <c r="Z46" s="107">
        <v>0.24811155803787757</v>
      </c>
      <c r="AA46" s="108">
        <f>Z46*Y43</f>
        <v>1023173.0406584403</v>
      </c>
      <c r="AC46" s="75"/>
      <c r="AD46" s="15"/>
      <c r="AE46" s="15" t="s">
        <v>182</v>
      </c>
      <c r="AF46" s="76"/>
      <c r="AG46" s="106"/>
      <c r="AH46" s="107">
        <v>0.25355545951344655</v>
      </c>
      <c r="AI46" s="108">
        <f>AH46*AG43</f>
        <v>161581.80111011697</v>
      </c>
      <c r="AJ46" s="106"/>
      <c r="AK46" s="107">
        <v>0.25355545951344655</v>
      </c>
      <c r="AL46" s="108">
        <f>AK46*AJ43</f>
        <v>201332.59070433537</v>
      </c>
      <c r="AM46" s="106"/>
      <c r="AN46" s="107">
        <v>0.25355545951344655</v>
      </c>
      <c r="AO46" s="108">
        <f>AN46*AM43</f>
        <v>188388.2525775377</v>
      </c>
    </row>
    <row r="47" spans="2:41" x14ac:dyDescent="0.2">
      <c r="B47" s="75"/>
      <c r="C47" s="15"/>
      <c r="D47" s="15" t="s">
        <v>183</v>
      </c>
      <c r="E47" s="15" t="s">
        <v>183</v>
      </c>
      <c r="F47" s="106"/>
      <c r="G47" s="107">
        <v>0.16409008265775288</v>
      </c>
      <c r="H47" s="108">
        <f>G47*F43</f>
        <v>581186.78045863414</v>
      </c>
      <c r="I47" s="106"/>
      <c r="J47" s="107">
        <v>0.16409008265775288</v>
      </c>
      <c r="K47" s="108">
        <f>J47*I43</f>
        <v>631542.42350143346</v>
      </c>
      <c r="L47" s="106"/>
      <c r="M47" s="107">
        <v>0.16409008265775288</v>
      </c>
      <c r="N47" s="108">
        <f>M47*L43</f>
        <v>597568.09477019089</v>
      </c>
      <c r="P47" s="75"/>
      <c r="Q47" s="15"/>
      <c r="R47" s="15" t="s">
        <v>183</v>
      </c>
      <c r="S47" s="106"/>
      <c r="T47" s="107">
        <v>0.15204571137043221</v>
      </c>
      <c r="U47" s="108">
        <f>T47*S43</f>
        <v>561678.69046958163</v>
      </c>
      <c r="V47" s="106"/>
      <c r="W47" s="107">
        <v>0.15204571137043221</v>
      </c>
      <c r="X47" s="108">
        <f>W47*V43</f>
        <v>594510.92150603735</v>
      </c>
      <c r="Y47" s="106"/>
      <c r="Z47" s="107">
        <v>0.15204571137043221</v>
      </c>
      <c r="AA47" s="108">
        <f>Z47*Y43</f>
        <v>627012.59889799659</v>
      </c>
      <c r="AC47" s="75"/>
      <c r="AD47" s="15"/>
      <c r="AE47" s="15" t="s">
        <v>183</v>
      </c>
      <c r="AF47" s="76"/>
      <c r="AG47" s="106"/>
      <c r="AH47" s="107">
        <v>0.14674071587887816</v>
      </c>
      <c r="AI47" s="108">
        <f>AH47*AG43</f>
        <v>93512.595679840422</v>
      </c>
      <c r="AJ47" s="106"/>
      <c r="AK47" s="107">
        <v>0.14674071587887816</v>
      </c>
      <c r="AL47" s="108">
        <f>AK47*AJ43</f>
        <v>116517.65868656669</v>
      </c>
      <c r="AM47" s="106"/>
      <c r="AN47" s="107">
        <v>0.14674071587887816</v>
      </c>
      <c r="AO47" s="108">
        <f>AN47*AM43</f>
        <v>109026.35304893825</v>
      </c>
    </row>
    <row r="48" spans="2:41" x14ac:dyDescent="0.2">
      <c r="B48" s="92" t="s">
        <v>18</v>
      </c>
      <c r="C48" s="98" t="s">
        <v>46</v>
      </c>
      <c r="D48" s="98" t="s">
        <v>184</v>
      </c>
      <c r="E48" s="98" t="s">
        <v>184</v>
      </c>
      <c r="F48" s="99">
        <v>8503009.7556717061</v>
      </c>
      <c r="G48" s="100">
        <v>0.36621718816452797</v>
      </c>
      <c r="H48" s="101">
        <f>G48*F48</f>
        <v>3113948.3236576421</v>
      </c>
      <c r="I48" s="99">
        <v>9195217.6065866593</v>
      </c>
      <c r="J48" s="100">
        <v>0.36621718816452797</v>
      </c>
      <c r="K48" s="101">
        <f>J48*I48</f>
        <v>3367446.7364451271</v>
      </c>
      <c r="L48" s="99">
        <v>9241366.7156936247</v>
      </c>
      <c r="M48" s="100">
        <v>0.36621718816452797</v>
      </c>
      <c r="N48" s="101">
        <f>M48*L48</f>
        <v>3384347.3334185779</v>
      </c>
      <c r="P48" s="92" t="s">
        <v>18</v>
      </c>
      <c r="Q48" s="98" t="s">
        <v>46</v>
      </c>
      <c r="R48" s="98" t="s">
        <v>184</v>
      </c>
      <c r="S48" s="99">
        <v>8250133.7726898184</v>
      </c>
      <c r="T48" s="100">
        <v>0.28461776818497708</v>
      </c>
      <c r="U48" s="101">
        <f>T48*S48</f>
        <v>2348134.6616104813</v>
      </c>
      <c r="V48" s="99">
        <v>8987846.855996551</v>
      </c>
      <c r="W48" s="100">
        <v>0.28461776818497708</v>
      </c>
      <c r="X48" s="101">
        <f>W48*V48</f>
        <v>2558100.9129421012</v>
      </c>
      <c r="Y48" s="99">
        <v>9546417.3721850887</v>
      </c>
      <c r="Z48" s="100">
        <v>0.28461776818497708</v>
      </c>
      <c r="AA48" s="101">
        <f>Z48*Y48</f>
        <v>2717080.0066336137</v>
      </c>
      <c r="AC48" s="92" t="s">
        <v>18</v>
      </c>
      <c r="AD48" s="98" t="s">
        <v>46</v>
      </c>
      <c r="AE48" s="98" t="s">
        <v>184</v>
      </c>
      <c r="AF48" s="102"/>
      <c r="AG48" s="99">
        <v>1606145.1968025079</v>
      </c>
      <c r="AH48" s="100">
        <v>0.36556966678236275</v>
      </c>
      <c r="AI48" s="101">
        <f>AH48*AG48</f>
        <v>587157.96439918526</v>
      </c>
      <c r="AJ48" s="99">
        <v>1943665.1647055591</v>
      </c>
      <c r="AK48" s="100">
        <v>0.36556966678236275</v>
      </c>
      <c r="AL48" s="101">
        <f>AK48*AJ48</f>
        <v>710545.02659789741</v>
      </c>
      <c r="AM48" s="99">
        <v>1851482.1445458292</v>
      </c>
      <c r="AN48" s="100">
        <v>0.36556966678236275</v>
      </c>
      <c r="AO48" s="101">
        <f>AN48*AM48</f>
        <v>676845.71063511318</v>
      </c>
    </row>
    <row r="49" spans="2:41" x14ac:dyDescent="0.2">
      <c r="B49" s="92"/>
      <c r="C49" s="98"/>
      <c r="D49" s="98" t="s">
        <v>185</v>
      </c>
      <c r="E49" s="98" t="s">
        <v>185</v>
      </c>
      <c r="F49" s="99">
        <v>0</v>
      </c>
      <c r="G49" s="100">
        <v>7.2247198646039915E-2</v>
      </c>
      <c r="H49" s="101">
        <f>G49*F48</f>
        <v>614318.63490722911</v>
      </c>
      <c r="I49" s="99">
        <v>0</v>
      </c>
      <c r="J49" s="100">
        <v>7.2247198646039915E-2</v>
      </c>
      <c r="K49" s="101">
        <f>J49*I48</f>
        <v>664328.71301663003</v>
      </c>
      <c r="L49" s="99">
        <v>0</v>
      </c>
      <c r="M49" s="100">
        <v>7.2247198646039915E-2</v>
      </c>
      <c r="N49" s="101">
        <f>M49*L48</f>
        <v>667662.85686961876</v>
      </c>
      <c r="P49" s="92"/>
      <c r="Q49" s="98"/>
      <c r="R49" s="98" t="s">
        <v>185</v>
      </c>
      <c r="S49" s="99">
        <v>0</v>
      </c>
      <c r="T49" s="100">
        <v>8.4550153696811264E-2</v>
      </c>
      <c r="U49" s="101">
        <f>T49*S48</f>
        <v>697550.07850017748</v>
      </c>
      <c r="V49" s="99">
        <v>0</v>
      </c>
      <c r="W49" s="100">
        <v>8.4550153696811264E-2</v>
      </c>
      <c r="X49" s="101">
        <f>W49*V48</f>
        <v>759923.83307791024</v>
      </c>
      <c r="Y49" s="99">
        <v>0</v>
      </c>
      <c r="Z49" s="100">
        <v>8.4550153696811264E-2</v>
      </c>
      <c r="AA49" s="101">
        <f>Z49*Y48</f>
        <v>807151.05607215839</v>
      </c>
      <c r="AC49" s="92"/>
      <c r="AD49" s="98"/>
      <c r="AE49" s="98" t="s">
        <v>185</v>
      </c>
      <c r="AF49" s="102"/>
      <c r="AG49" s="99">
        <v>0</v>
      </c>
      <c r="AH49" s="100">
        <v>7.3290269614655068E-2</v>
      </c>
      <c r="AI49" s="101">
        <f>AH49*AG48</f>
        <v>117714.81451393903</v>
      </c>
      <c r="AJ49" s="99">
        <v>0</v>
      </c>
      <c r="AK49" s="100">
        <v>7.3290269614655068E-2</v>
      </c>
      <c r="AL49" s="101">
        <f>AK49*AJ48</f>
        <v>142451.74396188339</v>
      </c>
      <c r="AM49" s="99">
        <v>0</v>
      </c>
      <c r="AN49" s="100">
        <v>7.3290269614655068E-2</v>
      </c>
      <c r="AO49" s="101">
        <f>AN49*AM48</f>
        <v>135695.62556048358</v>
      </c>
    </row>
    <row r="50" spans="2:41" x14ac:dyDescent="0.2">
      <c r="B50" s="92"/>
      <c r="C50" s="98"/>
      <c r="D50" s="98" t="s">
        <v>186</v>
      </c>
      <c r="E50" s="98" t="s">
        <v>186</v>
      </c>
      <c r="F50" s="99"/>
      <c r="G50" s="100">
        <v>0.10986836745409519</v>
      </c>
      <c r="H50" s="101">
        <f>G50*F48</f>
        <v>934211.80030189513</v>
      </c>
      <c r="I50" s="99"/>
      <c r="J50" s="100">
        <v>0.10986836745409519</v>
      </c>
      <c r="K50" s="101">
        <f>J50*I48</f>
        <v>1010263.5468208288</v>
      </c>
      <c r="L50" s="99"/>
      <c r="M50" s="100">
        <v>0.10986836745409519</v>
      </c>
      <c r="N50" s="101">
        <f>M50*L48</f>
        <v>1015333.8740978719</v>
      </c>
      <c r="P50" s="92"/>
      <c r="Q50" s="98"/>
      <c r="R50" s="98" t="s">
        <v>186</v>
      </c>
      <c r="S50" s="99"/>
      <c r="T50" s="100">
        <v>8.0494919676063259E-2</v>
      </c>
      <c r="U50" s="101">
        <f>T50*S48</f>
        <v>664093.85534944362</v>
      </c>
      <c r="V50" s="99"/>
      <c r="W50" s="100">
        <v>8.0494919676063259E-2</v>
      </c>
      <c r="X50" s="101">
        <f>W50*V48</f>
        <v>723476.01073420013</v>
      </c>
      <c r="Y50" s="99"/>
      <c r="Z50" s="100">
        <v>8.0494919676063259E-2</v>
      </c>
      <c r="AA50" s="101">
        <f>Z50*Y48</f>
        <v>768438.09956821357</v>
      </c>
      <c r="AC50" s="92"/>
      <c r="AD50" s="98"/>
      <c r="AE50" s="98" t="s">
        <v>186</v>
      </c>
      <c r="AF50" s="102"/>
      <c r="AG50" s="99"/>
      <c r="AH50" s="100">
        <v>0.11356174138458798</v>
      </c>
      <c r="AI50" s="101">
        <f>AH50*AG48</f>
        <v>182396.64546538456</v>
      </c>
      <c r="AJ50" s="99"/>
      <c r="AK50" s="100">
        <v>0.11356174138458798</v>
      </c>
      <c r="AL50" s="101">
        <f>AK50*AJ48</f>
        <v>220726.00077252532</v>
      </c>
      <c r="AM50" s="99"/>
      <c r="AN50" s="100">
        <v>0.11356174138458798</v>
      </c>
      <c r="AO50" s="101">
        <f>AN50*AM48</f>
        <v>210257.5364770958</v>
      </c>
    </row>
    <row r="51" spans="2:41" x14ac:dyDescent="0.2">
      <c r="B51" s="92"/>
      <c r="C51" s="98"/>
      <c r="D51" s="98" t="s">
        <v>187</v>
      </c>
      <c r="E51" s="98" t="s">
        <v>187</v>
      </c>
      <c r="F51" s="99"/>
      <c r="G51" s="100">
        <v>0.14102878493832482</v>
      </c>
      <c r="H51" s="101">
        <f>G51*F48</f>
        <v>1199169.1341611031</v>
      </c>
      <c r="I51" s="99"/>
      <c r="J51" s="100">
        <v>0.14102878493832482</v>
      </c>
      <c r="K51" s="101">
        <f>J51*I48</f>
        <v>1296790.3663004078</v>
      </c>
      <c r="L51" s="99"/>
      <c r="M51" s="100">
        <v>0.14102878493832482</v>
      </c>
      <c r="N51" s="101">
        <f>M51*L48</f>
        <v>1303298.7190837495</v>
      </c>
      <c r="P51" s="92"/>
      <c r="Q51" s="98"/>
      <c r="R51" s="98" t="s">
        <v>187</v>
      </c>
      <c r="S51" s="99"/>
      <c r="T51" s="100">
        <v>0.17280129148889689</v>
      </c>
      <c r="U51" s="101">
        <f>T51*S48</f>
        <v>1425633.770876966</v>
      </c>
      <c r="V51" s="99"/>
      <c r="W51" s="100">
        <v>0.17280129148889689</v>
      </c>
      <c r="X51" s="101">
        <f>W51*V48</f>
        <v>1553111.5444206255</v>
      </c>
      <c r="Y51" s="99"/>
      <c r="Z51" s="100">
        <v>0.17280129148889689</v>
      </c>
      <c r="AA51" s="101">
        <f>Z51*Y48</f>
        <v>1649633.2510056247</v>
      </c>
      <c r="AC51" s="92"/>
      <c r="AD51" s="98"/>
      <c r="AE51" s="98" t="s">
        <v>187</v>
      </c>
      <c r="AF51" s="102"/>
      <c r="AG51" s="99"/>
      <c r="AH51" s="100">
        <v>0.14774635909429154</v>
      </c>
      <c r="AI51" s="101">
        <f>AH51*AG48</f>
        <v>237302.10500435487</v>
      </c>
      <c r="AJ51" s="99"/>
      <c r="AK51" s="100">
        <v>0.14774635909429154</v>
      </c>
      <c r="AL51" s="101">
        <f>AK51*AJ48</f>
        <v>287169.45138365286</v>
      </c>
      <c r="AM51" s="99"/>
      <c r="AN51" s="100">
        <v>0.14774635909429154</v>
      </c>
      <c r="AO51" s="101">
        <f>AN51*AM48</f>
        <v>273549.74578473705</v>
      </c>
    </row>
    <row r="52" spans="2:41" x14ac:dyDescent="0.2">
      <c r="B52" s="92"/>
      <c r="C52" s="98"/>
      <c r="D52" s="98" t="s">
        <v>188</v>
      </c>
      <c r="E52" s="98" t="s">
        <v>188</v>
      </c>
      <c r="F52" s="99"/>
      <c r="G52" s="100">
        <v>0.17035434923307102</v>
      </c>
      <c r="H52" s="101">
        <f>G52*F48</f>
        <v>1448524.6934499077</v>
      </c>
      <c r="I52" s="99"/>
      <c r="J52" s="100">
        <v>0.17035434923307102</v>
      </c>
      <c r="K52" s="101">
        <f>J52*I48</f>
        <v>1566445.3114265471</v>
      </c>
      <c r="L52" s="99"/>
      <c r="M52" s="100">
        <v>0.17035434923307102</v>
      </c>
      <c r="N52" s="101">
        <f>M52*L48</f>
        <v>1574307.0128761502</v>
      </c>
      <c r="P52" s="92"/>
      <c r="Q52" s="98"/>
      <c r="R52" s="98" t="s">
        <v>188</v>
      </c>
      <c r="S52" s="99"/>
      <c r="T52" s="100">
        <v>0.17721498041307637</v>
      </c>
      <c r="U52" s="101">
        <f>T52*S48</f>
        <v>1462047.294932486</v>
      </c>
      <c r="V52" s="99"/>
      <c r="W52" s="100">
        <v>0.17721498041307637</v>
      </c>
      <c r="X52" s="101">
        <f>W52*V48</f>
        <v>1592781.1045411588</v>
      </c>
      <c r="Y52" s="99"/>
      <c r="Z52" s="100">
        <v>0.17721498041307637</v>
      </c>
      <c r="AA52" s="101">
        <f>Z52*Y48</f>
        <v>1691768.1676268326</v>
      </c>
      <c r="AC52" s="92"/>
      <c r="AD52" s="98"/>
      <c r="AE52" s="98" t="s">
        <v>188</v>
      </c>
      <c r="AF52" s="102"/>
      <c r="AG52" s="99"/>
      <c r="AH52" s="100">
        <v>0.16512088536990527</v>
      </c>
      <c r="AI52" s="101">
        <f>AH52*AG48</f>
        <v>265208.11692865082</v>
      </c>
      <c r="AJ52" s="99"/>
      <c r="AK52" s="100">
        <v>0.16512088536990527</v>
      </c>
      <c r="AL52" s="101">
        <f>AK52*AJ48</f>
        <v>320939.7128588247</v>
      </c>
      <c r="AM52" s="99"/>
      <c r="AN52" s="100">
        <v>0.16512088536990527</v>
      </c>
      <c r="AO52" s="101">
        <f>AN52*AM48</f>
        <v>305718.37095397821</v>
      </c>
    </row>
    <row r="53" spans="2:41" x14ac:dyDescent="0.2">
      <c r="B53" s="92"/>
      <c r="C53" s="98"/>
      <c r="D53" s="98" t="s">
        <v>189</v>
      </c>
      <c r="E53" s="98" t="s">
        <v>189</v>
      </c>
      <c r="F53" s="99"/>
      <c r="G53" s="100">
        <v>0.14028411156394111</v>
      </c>
      <c r="H53" s="101">
        <f>G53*F48</f>
        <v>1192837.1691939293</v>
      </c>
      <c r="I53" s="99"/>
      <c r="J53" s="100">
        <v>0.14028411156394111</v>
      </c>
      <c r="K53" s="101">
        <f>J53*I48</f>
        <v>1289942.9325771185</v>
      </c>
      <c r="L53" s="99"/>
      <c r="M53" s="100">
        <v>0.14028411156394111</v>
      </c>
      <c r="N53" s="101">
        <f>M53*L48</f>
        <v>1296416.9193476564</v>
      </c>
      <c r="P53" s="92"/>
      <c r="Q53" s="98"/>
      <c r="R53" s="98" t="s">
        <v>189</v>
      </c>
      <c r="S53" s="99"/>
      <c r="T53" s="100">
        <v>0.2003208865401751</v>
      </c>
      <c r="U53" s="101">
        <f>T53*S48</f>
        <v>1652674.1114202638</v>
      </c>
      <c r="V53" s="99"/>
      <c r="W53" s="100">
        <v>0.2003208865401751</v>
      </c>
      <c r="X53" s="101">
        <f>W53*V48</f>
        <v>1800453.4502805546</v>
      </c>
      <c r="Y53" s="99"/>
      <c r="Z53" s="100">
        <v>0.2003208865401751</v>
      </c>
      <c r="AA53" s="101">
        <f>Z53*Y48</f>
        <v>1912346.7912786456</v>
      </c>
      <c r="AC53" s="92"/>
      <c r="AD53" s="98"/>
      <c r="AE53" s="98" t="s">
        <v>189</v>
      </c>
      <c r="AF53" s="102"/>
      <c r="AG53" s="99"/>
      <c r="AH53" s="100">
        <v>0.13471107775419741</v>
      </c>
      <c r="AI53" s="101">
        <f>AH53*AG48</f>
        <v>216365.55049099334</v>
      </c>
      <c r="AJ53" s="99"/>
      <c r="AK53" s="100">
        <v>0.13471107775419741</v>
      </c>
      <c r="AL53" s="101">
        <f>AK53*AJ48</f>
        <v>261833.22913077549</v>
      </c>
      <c r="AM53" s="99"/>
      <c r="AN53" s="100">
        <v>0.13471107775419741</v>
      </c>
      <c r="AO53" s="101">
        <f>AN53*AM48</f>
        <v>249415.15513442137</v>
      </c>
    </row>
    <row r="54" spans="2:41" x14ac:dyDescent="0.2">
      <c r="B54" s="103" t="s">
        <v>1</v>
      </c>
      <c r="C54" s="104" t="s">
        <v>47</v>
      </c>
      <c r="D54" s="104" t="s">
        <v>190</v>
      </c>
      <c r="E54" s="104" t="s">
        <v>190</v>
      </c>
      <c r="F54" s="77">
        <v>77592347.717499897</v>
      </c>
      <c r="G54" s="78">
        <v>0.2806980100444868</v>
      </c>
      <c r="H54" s="79">
        <f>G54*F54</f>
        <v>21780017.598982099</v>
      </c>
      <c r="I54" s="77">
        <v>75815438.987418517</v>
      </c>
      <c r="J54" s="78">
        <v>0.2806980100444868</v>
      </c>
      <c r="K54" s="79">
        <f>J54*I54</f>
        <v>21281242.854417577</v>
      </c>
      <c r="L54" s="77">
        <v>71852009.03986229</v>
      </c>
      <c r="M54" s="78">
        <v>0.2806980100444868</v>
      </c>
      <c r="N54" s="79">
        <f>M54*L54</f>
        <v>20168715.95518782</v>
      </c>
      <c r="P54" s="103" t="s">
        <v>1</v>
      </c>
      <c r="Q54" s="104" t="s">
        <v>47</v>
      </c>
      <c r="R54" s="104" t="s">
        <v>190</v>
      </c>
      <c r="S54" s="77">
        <v>31543172.338974562</v>
      </c>
      <c r="T54" s="78">
        <v>0.2602091477362895</v>
      </c>
      <c r="U54" s="79">
        <f>T54*S54</f>
        <v>8207821.9912234722</v>
      </c>
      <c r="V54" s="77">
        <v>30567246.572951827</v>
      </c>
      <c r="W54" s="78">
        <v>0.2602091477362895</v>
      </c>
      <c r="X54" s="79">
        <f>W54*V54</f>
        <v>7953877.1793928109</v>
      </c>
      <c r="Y54" s="77">
        <v>26546133.529502179</v>
      </c>
      <c r="Z54" s="78">
        <v>0.2602091477362895</v>
      </c>
      <c r="AA54" s="79">
        <f>Z54*Y54</f>
        <v>6907546.7814055011</v>
      </c>
      <c r="AC54" s="103" t="s">
        <v>1</v>
      </c>
      <c r="AD54" s="104" t="s">
        <v>47</v>
      </c>
      <c r="AE54" s="104" t="s">
        <v>190</v>
      </c>
      <c r="AF54" s="81"/>
      <c r="AG54" s="77">
        <v>6710785.6439025486</v>
      </c>
      <c r="AH54" s="78">
        <v>0.26436484122721338</v>
      </c>
      <c r="AI54" s="79">
        <f>AH54*AG54</f>
        <v>1774095.78126016</v>
      </c>
      <c r="AJ54" s="77">
        <v>5949231.8722959673</v>
      </c>
      <c r="AK54" s="78">
        <v>0.26436484122721338</v>
      </c>
      <c r="AL54" s="79">
        <f>AK54*AJ54</f>
        <v>1572767.7393434008</v>
      </c>
      <c r="AM54" s="77">
        <v>5189486.8329342091</v>
      </c>
      <c r="AN54" s="78">
        <v>0.26436484122721338</v>
      </c>
      <c r="AO54" s="79">
        <f>AN54*AM54</f>
        <v>1371917.8626393666</v>
      </c>
    </row>
    <row r="55" spans="2:41" x14ac:dyDescent="0.2">
      <c r="B55" s="80"/>
      <c r="C55" s="80"/>
      <c r="D55" s="104" t="s">
        <v>191</v>
      </c>
      <c r="E55" s="104" t="s">
        <v>191</v>
      </c>
      <c r="F55" s="77">
        <v>0</v>
      </c>
      <c r="G55" s="78">
        <v>0.43806315716988525</v>
      </c>
      <c r="H55" s="79">
        <f>G55*F54</f>
        <v>33990348.813351542</v>
      </c>
      <c r="I55" s="77">
        <v>0</v>
      </c>
      <c r="J55" s="78">
        <v>0.43806315716988525</v>
      </c>
      <c r="K55" s="79">
        <f>J55*I54</f>
        <v>33211950.565049365</v>
      </c>
      <c r="L55" s="77">
        <v>0</v>
      </c>
      <c r="M55" s="78">
        <v>0.43806315716988525</v>
      </c>
      <c r="N55" s="79">
        <f>M55*L54</f>
        <v>31475717.929001212</v>
      </c>
      <c r="P55" s="80"/>
      <c r="Q55" s="80"/>
      <c r="R55" s="104" t="s">
        <v>191</v>
      </c>
      <c r="S55" s="77">
        <v>0</v>
      </c>
      <c r="T55" s="78">
        <v>0.43829366303901324</v>
      </c>
      <c r="U55" s="79">
        <f>T55*S54</f>
        <v>13825172.54832004</v>
      </c>
      <c r="V55" s="77">
        <v>0</v>
      </c>
      <c r="W55" s="78">
        <v>0.43829366303901324</v>
      </c>
      <c r="X55" s="79">
        <f>W55*V54</f>
        <v>13397430.46947578</v>
      </c>
      <c r="Y55" s="77">
        <v>0</v>
      </c>
      <c r="Z55" s="78">
        <v>0.43829366303901324</v>
      </c>
      <c r="AA55" s="79">
        <f>Z55*Y54</f>
        <v>11635002.104168279</v>
      </c>
      <c r="AC55" s="80"/>
      <c r="AD55" s="80"/>
      <c r="AE55" s="104" t="s">
        <v>191</v>
      </c>
      <c r="AF55" s="81"/>
      <c r="AG55" s="77">
        <v>0</v>
      </c>
      <c r="AH55" s="78">
        <v>0.45935178479882222</v>
      </c>
      <c r="AI55" s="79">
        <f>AH55*AG54</f>
        <v>3082611.3629289493</v>
      </c>
      <c r="AJ55" s="77">
        <v>0</v>
      </c>
      <c r="AK55" s="78">
        <v>0.45935178479882222</v>
      </c>
      <c r="AL55" s="79">
        <f>AK55*AJ54</f>
        <v>2732790.2787211915</v>
      </c>
      <c r="AM55" s="77">
        <v>0</v>
      </c>
      <c r="AN55" s="78">
        <v>0.45935178479882222</v>
      </c>
      <c r="AO55" s="79">
        <f>AN55*AM54</f>
        <v>2383800.0388983162</v>
      </c>
    </row>
    <row r="56" spans="2:41" x14ac:dyDescent="0.2">
      <c r="B56" s="80"/>
      <c r="C56" s="80"/>
      <c r="D56" s="104" t="s">
        <v>192</v>
      </c>
      <c r="E56" s="104" t="s">
        <v>192</v>
      </c>
      <c r="F56" s="77"/>
      <c r="G56" s="78">
        <v>0.28123883278562789</v>
      </c>
      <c r="H56" s="79">
        <f>G56*F54</f>
        <v>21821981.305166248</v>
      </c>
      <c r="I56" s="77"/>
      <c r="J56" s="78">
        <v>0.28123883278562789</v>
      </c>
      <c r="K56" s="79">
        <f>J56*I54</f>
        <v>21322245.567951571</v>
      </c>
      <c r="L56" s="77"/>
      <c r="M56" s="78">
        <v>0.28123883278562789</v>
      </c>
      <c r="N56" s="79">
        <f>M56*L54</f>
        <v>20207575.155673254</v>
      </c>
      <c r="P56" s="80"/>
      <c r="Q56" s="80"/>
      <c r="R56" s="104" t="s">
        <v>192</v>
      </c>
      <c r="S56" s="77"/>
      <c r="T56" s="78">
        <v>0.30149718922469732</v>
      </c>
      <c r="U56" s="79">
        <f>T56*S54</f>
        <v>9510177.7994310521</v>
      </c>
      <c r="V56" s="77"/>
      <c r="W56" s="78">
        <v>0.30149718922469732</v>
      </c>
      <c r="X56" s="79">
        <f>W56*V54</f>
        <v>9215938.9240832385</v>
      </c>
      <c r="Y56" s="77"/>
      <c r="Z56" s="78">
        <v>0.30149718922469732</v>
      </c>
      <c r="AA56" s="79">
        <f>Z56*Y54</f>
        <v>8003584.6439284002</v>
      </c>
      <c r="AC56" s="80"/>
      <c r="AD56" s="80"/>
      <c r="AE56" s="104" t="s">
        <v>192</v>
      </c>
      <c r="AF56" s="81"/>
      <c r="AG56" s="77"/>
      <c r="AH56" s="78">
        <v>0.27628337397396452</v>
      </c>
      <c r="AI56" s="79">
        <f>AH56*AG54</f>
        <v>1854078.4997134402</v>
      </c>
      <c r="AJ56" s="77"/>
      <c r="AK56" s="78">
        <v>0.27628337397396452</v>
      </c>
      <c r="AL56" s="79">
        <f>AK56*AJ54</f>
        <v>1643673.854231376</v>
      </c>
      <c r="AM56" s="77"/>
      <c r="AN56" s="78">
        <v>0.27628337397396452</v>
      </c>
      <c r="AO56" s="79">
        <f>AN56*AM54</f>
        <v>1433768.9313965268</v>
      </c>
    </row>
    <row r="57" spans="2:41" x14ac:dyDescent="0.2">
      <c r="B57" s="92" t="s">
        <v>1</v>
      </c>
      <c r="C57" s="98" t="s">
        <v>48</v>
      </c>
      <c r="D57" s="98" t="s">
        <v>193</v>
      </c>
      <c r="E57" s="98" t="s">
        <v>48</v>
      </c>
      <c r="F57" s="99">
        <v>58238407.244621083</v>
      </c>
      <c r="G57" s="100">
        <v>0.55726953229437504</v>
      </c>
      <c r="H57" s="101">
        <f>G57*F57</f>
        <v>32454489.966779333</v>
      </c>
      <c r="I57" s="99">
        <v>56245296.486893259</v>
      </c>
      <c r="J57" s="100">
        <v>0.55726953229437504</v>
      </c>
      <c r="K57" s="101">
        <f>J57*I57</f>
        <v>31343790.06700946</v>
      </c>
      <c r="L57" s="99">
        <v>54386265.016433403</v>
      </c>
      <c r="M57" s="100">
        <v>0.55726953229437504</v>
      </c>
      <c r="N57" s="101">
        <f>M57*L57</f>
        <v>30307808.468945775</v>
      </c>
      <c r="P57" s="92" t="s">
        <v>1</v>
      </c>
      <c r="Q57" s="98" t="s">
        <v>48</v>
      </c>
      <c r="R57" s="98" t="s">
        <v>193</v>
      </c>
      <c r="S57" s="99">
        <v>26501445.050294999</v>
      </c>
      <c r="T57" s="100">
        <v>0.54964199292464555</v>
      </c>
      <c r="U57" s="101">
        <f>T57*S57</f>
        <v>14566307.072827127</v>
      </c>
      <c r="V57" s="99">
        <v>25685970.732012093</v>
      </c>
      <c r="W57" s="100">
        <v>0.54964199292464555</v>
      </c>
      <c r="X57" s="101">
        <f>W57*V57</f>
        <v>14118088.143347243</v>
      </c>
      <c r="Y57" s="99">
        <v>22740016.100243848</v>
      </c>
      <c r="Z57" s="100">
        <v>0.54964199292464555</v>
      </c>
      <c r="AA57" s="101">
        <f>Z57*Y57</f>
        <v>12498867.768476555</v>
      </c>
      <c r="AC57" s="92" t="s">
        <v>1</v>
      </c>
      <c r="AD57" s="98" t="s">
        <v>48</v>
      </c>
      <c r="AE57" s="98" t="s">
        <v>193</v>
      </c>
      <c r="AF57" s="102"/>
      <c r="AG57" s="99">
        <v>4570742.1894296082</v>
      </c>
      <c r="AH57" s="100">
        <v>0.55376238008046708</v>
      </c>
      <c r="AI57" s="101">
        <f>AH57*AG57</f>
        <v>2531105.0735527449</v>
      </c>
      <c r="AJ57" s="99">
        <v>4047329.9086964219</v>
      </c>
      <c r="AK57" s="100">
        <v>0.55376238008046708</v>
      </c>
      <c r="AL57" s="101">
        <f>AK57*AJ57</f>
        <v>2241259.0432105903</v>
      </c>
      <c r="AM57" s="99">
        <v>3573104.095600985</v>
      </c>
      <c r="AN57" s="100">
        <v>0.55376238008046708</v>
      </c>
      <c r="AO57" s="101">
        <f>AN57*AM57</f>
        <v>1978650.6282552662</v>
      </c>
    </row>
    <row r="58" spans="2:41" x14ac:dyDescent="0.2">
      <c r="B58" s="92"/>
      <c r="C58" s="98"/>
      <c r="D58" s="98" t="s">
        <v>194</v>
      </c>
      <c r="E58" s="98" t="s">
        <v>194</v>
      </c>
      <c r="F58" s="99">
        <v>0</v>
      </c>
      <c r="G58" s="100">
        <v>0.44273046770562502</v>
      </c>
      <c r="H58" s="101">
        <f>G58*F57</f>
        <v>25783917.277841754</v>
      </c>
      <c r="I58" s="99">
        <v>0</v>
      </c>
      <c r="J58" s="100">
        <v>0.44273046770562502</v>
      </c>
      <c r="K58" s="101">
        <f>J58*I57</f>
        <v>24901506.419883799</v>
      </c>
      <c r="L58" s="99">
        <v>0</v>
      </c>
      <c r="M58" s="100">
        <v>0.44273046770562502</v>
      </c>
      <c r="N58" s="101">
        <f>M58*L57</f>
        <v>24078456.547487631</v>
      </c>
      <c r="P58" s="92"/>
      <c r="Q58" s="98"/>
      <c r="R58" s="98" t="s">
        <v>194</v>
      </c>
      <c r="S58" s="99">
        <v>0</v>
      </c>
      <c r="T58" s="100">
        <v>0.45035800707535439</v>
      </c>
      <c r="U58" s="101">
        <f>T58*S57</f>
        <v>11935137.97746787</v>
      </c>
      <c r="V58" s="99">
        <v>0</v>
      </c>
      <c r="W58" s="100">
        <v>0.45035800707535439</v>
      </c>
      <c r="X58" s="101">
        <f>W58*V57</f>
        <v>11567882.588664848</v>
      </c>
      <c r="Y58" s="99">
        <v>0</v>
      </c>
      <c r="Z58" s="100">
        <v>0.45035800707535439</v>
      </c>
      <c r="AA58" s="101">
        <f>Z58*Y57</f>
        <v>10241148.331767291</v>
      </c>
      <c r="AC58" s="92"/>
      <c r="AD58" s="98"/>
      <c r="AE58" s="98" t="s">
        <v>194</v>
      </c>
      <c r="AF58" s="102"/>
      <c r="AG58" s="99">
        <v>0</v>
      </c>
      <c r="AH58" s="100">
        <v>0.44623761991953287</v>
      </c>
      <c r="AI58" s="101">
        <f>AH58*AG57</f>
        <v>2039637.115876863</v>
      </c>
      <c r="AJ58" s="99">
        <v>0</v>
      </c>
      <c r="AK58" s="100">
        <v>0.44623761991953287</v>
      </c>
      <c r="AL58" s="101">
        <f>AK58*AJ57</f>
        <v>1806070.8654858316</v>
      </c>
      <c r="AM58" s="99">
        <v>0</v>
      </c>
      <c r="AN58" s="100">
        <v>0.44623761991953287</v>
      </c>
      <c r="AO58" s="101">
        <f>AN58*AM57</f>
        <v>1594453.4673457185</v>
      </c>
    </row>
    <row r="59" spans="2:41" x14ac:dyDescent="0.2">
      <c r="B59" s="103" t="s">
        <v>1</v>
      </c>
      <c r="C59" s="104" t="s">
        <v>49</v>
      </c>
      <c r="D59" s="104" t="s">
        <v>195</v>
      </c>
      <c r="E59" s="104" t="s">
        <v>195</v>
      </c>
      <c r="F59" s="77">
        <v>75216833.591242909</v>
      </c>
      <c r="G59" s="78">
        <v>0.31589181264199168</v>
      </c>
      <c r="H59" s="79">
        <f>G59*F59</f>
        <v>23760381.904328771</v>
      </c>
      <c r="I59" s="77">
        <v>74121079.192792624</v>
      </c>
      <c r="J59" s="78">
        <v>0.31589181264199168</v>
      </c>
      <c r="K59" s="79">
        <f>J59*I59</f>
        <v>23414242.061191875</v>
      </c>
      <c r="L59" s="77">
        <v>71302601.837715879</v>
      </c>
      <c r="M59" s="78">
        <v>0.31589181264199168</v>
      </c>
      <c r="N59" s="79">
        <f>M59*L59</f>
        <v>22523908.140606277</v>
      </c>
      <c r="P59" s="103" t="s">
        <v>1</v>
      </c>
      <c r="Q59" s="104" t="s">
        <v>49</v>
      </c>
      <c r="R59" s="104" t="s">
        <v>195</v>
      </c>
      <c r="S59" s="77">
        <v>33388024.697293863</v>
      </c>
      <c r="T59" s="78">
        <v>0.31843986194708129</v>
      </c>
      <c r="U59" s="79">
        <f>T59*S59</f>
        <v>10632077.975291999</v>
      </c>
      <c r="V59" s="77">
        <v>32700520.28310845</v>
      </c>
      <c r="W59" s="78">
        <v>0.31843986194708129</v>
      </c>
      <c r="X59" s="79">
        <f>W59*V59</f>
        <v>10413149.164550787</v>
      </c>
      <c r="Y59" s="77">
        <v>29425577.068461869</v>
      </c>
      <c r="Z59" s="78">
        <v>0.31843986194708129</v>
      </c>
      <c r="AA59" s="79">
        <f>Z59*Y59</f>
        <v>9370276.6993941981</v>
      </c>
      <c r="AC59" s="103" t="s">
        <v>1</v>
      </c>
      <c r="AD59" s="104" t="s">
        <v>49</v>
      </c>
      <c r="AE59" s="104" t="s">
        <v>195</v>
      </c>
      <c r="AF59" s="81"/>
      <c r="AG59" s="77">
        <v>6731232.8079736801</v>
      </c>
      <c r="AH59" s="78">
        <v>0.30645822772300607</v>
      </c>
      <c r="AI59" s="79">
        <f>AH59*AG59</f>
        <v>2062841.6767225678</v>
      </c>
      <c r="AJ59" s="77">
        <v>6080496.3928524209</v>
      </c>
      <c r="AK59" s="78">
        <v>0.30645822772300607</v>
      </c>
      <c r="AL59" s="79">
        <f>AK59*AJ59</f>
        <v>1863418.1482296842</v>
      </c>
      <c r="AM59" s="77">
        <v>5489035.5680845045</v>
      </c>
      <c r="AN59" s="78">
        <v>0.30645822772300607</v>
      </c>
      <c r="AO59" s="79">
        <f>AN59*AM59</f>
        <v>1682160.1121037211</v>
      </c>
    </row>
    <row r="60" spans="2:41" x14ac:dyDescent="0.2">
      <c r="B60" s="103"/>
      <c r="C60" s="104"/>
      <c r="D60" s="104" t="s">
        <v>196</v>
      </c>
      <c r="E60" s="104" t="s">
        <v>49</v>
      </c>
      <c r="F60" s="77">
        <v>0</v>
      </c>
      <c r="G60" s="78">
        <v>0.19038468223068619</v>
      </c>
      <c r="H60" s="79">
        <f>G60*F59</f>
        <v>14320132.961667184</v>
      </c>
      <c r="I60" s="77">
        <v>0</v>
      </c>
      <c r="J60" s="78">
        <v>0.19038468223068619</v>
      </c>
      <c r="K60" s="79">
        <f>J60*I59</f>
        <v>14111518.10871535</v>
      </c>
      <c r="L60" s="77">
        <v>0</v>
      </c>
      <c r="M60" s="78">
        <v>0.19038468223068619</v>
      </c>
      <c r="N60" s="79">
        <f>M60*L59</f>
        <v>13574923.193094678</v>
      </c>
      <c r="P60" s="103"/>
      <c r="Q60" s="104"/>
      <c r="R60" s="104" t="s">
        <v>196</v>
      </c>
      <c r="S60" s="77">
        <v>0</v>
      </c>
      <c r="T60" s="78">
        <v>0.21524558295267629</v>
      </c>
      <c r="U60" s="79">
        <f>T60*S59</f>
        <v>7186624.839607371</v>
      </c>
      <c r="V60" s="77">
        <v>0</v>
      </c>
      <c r="W60" s="78">
        <v>0.21524558295267629</v>
      </c>
      <c r="X60" s="79">
        <f>W60*V59</f>
        <v>7038642.5511934934</v>
      </c>
      <c r="Y60" s="77">
        <v>0</v>
      </c>
      <c r="Z60" s="78">
        <v>0.21524558295267629</v>
      </c>
      <c r="AA60" s="79">
        <f>Z60*Y59</f>
        <v>6333725.4898199784</v>
      </c>
      <c r="AC60" s="103"/>
      <c r="AD60" s="104"/>
      <c r="AE60" s="104" t="s">
        <v>196</v>
      </c>
      <c r="AF60" s="81"/>
      <c r="AG60" s="77">
        <v>0</v>
      </c>
      <c r="AH60" s="78">
        <v>0.20065459210570946</v>
      </c>
      <c r="AI60" s="79">
        <f>AH60*AG59</f>
        <v>1350652.7734525281</v>
      </c>
      <c r="AJ60" s="77">
        <v>0</v>
      </c>
      <c r="AK60" s="78">
        <v>0.20065459210570946</v>
      </c>
      <c r="AL60" s="79">
        <f>AK60*AJ59</f>
        <v>1220079.5235080402</v>
      </c>
      <c r="AM60" s="77">
        <v>0</v>
      </c>
      <c r="AN60" s="78">
        <v>0.20065459210570946</v>
      </c>
      <c r="AO60" s="79">
        <f>AN60*AM59</f>
        <v>1101400.1929677275</v>
      </c>
    </row>
    <row r="61" spans="2:41" x14ac:dyDescent="0.2">
      <c r="B61" s="103"/>
      <c r="C61" s="104"/>
      <c r="D61" s="104" t="s">
        <v>197</v>
      </c>
      <c r="E61" s="104" t="s">
        <v>197</v>
      </c>
      <c r="F61" s="77"/>
      <c r="G61" s="78">
        <v>0.25728655643222181</v>
      </c>
      <c r="H61" s="79">
        <f>G61*F59</f>
        <v>19352280.100426357</v>
      </c>
      <c r="I61" s="77"/>
      <c r="J61" s="78">
        <v>0.25728655643222181</v>
      </c>
      <c r="K61" s="79">
        <f>J61*I59</f>
        <v>19070357.224553622</v>
      </c>
      <c r="L61" s="77"/>
      <c r="M61" s="78">
        <v>0.25728655643222181</v>
      </c>
      <c r="N61" s="79">
        <f>M61*L59</f>
        <v>18345200.891483728</v>
      </c>
      <c r="P61" s="103"/>
      <c r="Q61" s="104"/>
      <c r="R61" s="104" t="s">
        <v>197</v>
      </c>
      <c r="S61" s="77"/>
      <c r="T61" s="78">
        <v>0.25205834218728518</v>
      </c>
      <c r="U61" s="79">
        <f>T61*S59</f>
        <v>8415730.1541080251</v>
      </c>
      <c r="V61" s="77"/>
      <c r="W61" s="78">
        <v>0.25205834218728518</v>
      </c>
      <c r="X61" s="79">
        <f>W61*V59</f>
        <v>8242438.9312220095</v>
      </c>
      <c r="Y61" s="77"/>
      <c r="Z61" s="78">
        <v>0.25205834218728518</v>
      </c>
      <c r="AA61" s="79">
        <f>Z61*Y59</f>
        <v>7416962.1737806937</v>
      </c>
      <c r="AC61" s="103"/>
      <c r="AD61" s="104"/>
      <c r="AE61" s="104" t="s">
        <v>197</v>
      </c>
      <c r="AF61" s="81"/>
      <c r="AG61" s="77"/>
      <c r="AH61" s="78">
        <v>0.25962107135635631</v>
      </c>
      <c r="AI61" s="79">
        <f>AH61*AG59</f>
        <v>1747569.8731551815</v>
      </c>
      <c r="AJ61" s="77"/>
      <c r="AK61" s="78">
        <v>0.25962107135635631</v>
      </c>
      <c r="AL61" s="79">
        <f>AK61*AJ59</f>
        <v>1578624.9878908056</v>
      </c>
      <c r="AM61" s="77"/>
      <c r="AN61" s="78">
        <v>0.25962107135635631</v>
      </c>
      <c r="AO61" s="79">
        <f>AN61*AM59</f>
        <v>1425069.294899245</v>
      </c>
    </row>
    <row r="62" spans="2:41" x14ac:dyDescent="0.2">
      <c r="B62" s="103"/>
      <c r="C62" s="104"/>
      <c r="D62" s="104" t="s">
        <v>198</v>
      </c>
      <c r="E62" s="104" t="s">
        <v>198</v>
      </c>
      <c r="F62" s="77"/>
      <c r="G62" s="78">
        <v>0.23643694869510037</v>
      </c>
      <c r="H62" s="79">
        <f>G62*F59</f>
        <v>17784038.624820601</v>
      </c>
      <c r="I62" s="77"/>
      <c r="J62" s="78">
        <v>0.23643694869510037</v>
      </c>
      <c r="K62" s="79">
        <f>J62*I59</f>
        <v>17524961.798331782</v>
      </c>
      <c r="L62" s="77"/>
      <c r="M62" s="78">
        <v>0.23643694869510037</v>
      </c>
      <c r="N62" s="79">
        <f>M62*L59</f>
        <v>16858569.6125312</v>
      </c>
      <c r="P62" s="103"/>
      <c r="Q62" s="104"/>
      <c r="R62" s="104" t="s">
        <v>198</v>
      </c>
      <c r="S62" s="77"/>
      <c r="T62" s="78">
        <v>0.21425621291295713</v>
      </c>
      <c r="U62" s="79">
        <f>T62*S59</f>
        <v>7153591.7282864647</v>
      </c>
      <c r="V62" s="77"/>
      <c r="W62" s="78">
        <v>0.21425621291295713</v>
      </c>
      <c r="X62" s="79">
        <f>W62*V59</f>
        <v>7006289.636142157</v>
      </c>
      <c r="Y62" s="77"/>
      <c r="Z62" s="78">
        <v>0.21425621291295713</v>
      </c>
      <c r="AA62" s="79">
        <f>Z62*Y59</f>
        <v>6304612.705466995</v>
      </c>
      <c r="AC62" s="103"/>
      <c r="AD62" s="104"/>
      <c r="AE62" s="104" t="s">
        <v>198</v>
      </c>
      <c r="AF62" s="81"/>
      <c r="AG62" s="77"/>
      <c r="AH62" s="78">
        <v>0.23326610881492824</v>
      </c>
      <c r="AI62" s="79">
        <f>AH62*AG59</f>
        <v>1570168.4846434034</v>
      </c>
      <c r="AJ62" s="77"/>
      <c r="AK62" s="78">
        <v>0.23326610881492824</v>
      </c>
      <c r="AL62" s="79">
        <f>AK62*AJ59</f>
        <v>1418373.7332238914</v>
      </c>
      <c r="AM62" s="77"/>
      <c r="AN62" s="78">
        <v>0.23326610881492824</v>
      </c>
      <c r="AO62" s="79">
        <f>AN62*AM59</f>
        <v>1280405.9681138115</v>
      </c>
    </row>
    <row r="63" spans="2:41" x14ac:dyDescent="0.2">
      <c r="B63" s="92" t="s">
        <v>1</v>
      </c>
      <c r="C63" s="98" t="s">
        <v>50</v>
      </c>
      <c r="D63" s="98" t="s">
        <v>199</v>
      </c>
      <c r="E63" s="98" t="s">
        <v>199</v>
      </c>
      <c r="F63" s="99">
        <v>72570136.759966344</v>
      </c>
      <c r="G63" s="100">
        <v>0.31238171526962077</v>
      </c>
      <c r="H63" s="101">
        <f>G63*F63</f>
        <v>22669583.798429247</v>
      </c>
      <c r="I63" s="99">
        <v>68968344.861108482</v>
      </c>
      <c r="J63" s="100">
        <v>0.31238171526962077</v>
      </c>
      <c r="K63" s="101">
        <f>J63*I63</f>
        <v>21544449.867019802</v>
      </c>
      <c r="L63" s="99">
        <v>64976303.772873208</v>
      </c>
      <c r="M63" s="100">
        <v>0.31238171526962077</v>
      </c>
      <c r="N63" s="101">
        <f>M63*L63</f>
        <v>20297409.224450063</v>
      </c>
      <c r="P63" s="92" t="s">
        <v>1</v>
      </c>
      <c r="Q63" s="98" t="s">
        <v>50</v>
      </c>
      <c r="R63" s="98" t="s">
        <v>199</v>
      </c>
      <c r="S63" s="99">
        <v>29913934.872567195</v>
      </c>
      <c r="T63" s="100">
        <v>0.30676081802916672</v>
      </c>
      <c r="U63" s="101">
        <f>T63*S63</f>
        <v>9176423.1319799293</v>
      </c>
      <c r="V63" s="99">
        <v>28868784.108140688</v>
      </c>
      <c r="W63" s="100">
        <v>0.30676081802916672</v>
      </c>
      <c r="X63" s="101">
        <f>W63*V63</f>
        <v>8855811.8285206463</v>
      </c>
      <c r="Y63" s="99">
        <v>25286254.550605223</v>
      </c>
      <c r="Z63" s="100">
        <v>0.30676081802916672</v>
      </c>
      <c r="AA63" s="101">
        <f>Z63*Y63</f>
        <v>7756832.1308373976</v>
      </c>
      <c r="AC63" s="92" t="s">
        <v>1</v>
      </c>
      <c r="AD63" s="98" t="s">
        <v>50</v>
      </c>
      <c r="AE63" s="98" t="s">
        <v>199</v>
      </c>
      <c r="AF63" s="102"/>
      <c r="AG63" s="99">
        <v>5646613.317660667</v>
      </c>
      <c r="AH63" s="100">
        <v>0.3242521692153334</v>
      </c>
      <c r="AI63" s="101">
        <f>AH63*AG63</f>
        <v>1830926.6169716618</v>
      </c>
      <c r="AJ63" s="99">
        <v>4919435.3005877929</v>
      </c>
      <c r="AK63" s="100">
        <v>0.3242521692153334</v>
      </c>
      <c r="AL63" s="101">
        <f>AK63*AJ63</f>
        <v>1595137.5675300774</v>
      </c>
      <c r="AM63" s="99">
        <v>4287434.7784912027</v>
      </c>
      <c r="AN63" s="100">
        <v>0.3242521692153334</v>
      </c>
      <c r="AO63" s="101">
        <f>AN63*AM63</f>
        <v>1390210.0272950348</v>
      </c>
    </row>
    <row r="64" spans="2:41" x14ac:dyDescent="0.2">
      <c r="B64" s="92"/>
      <c r="C64" s="98"/>
      <c r="D64" s="98" t="s">
        <v>200</v>
      </c>
      <c r="E64" s="98" t="s">
        <v>50</v>
      </c>
      <c r="F64" s="99">
        <v>0</v>
      </c>
      <c r="G64" s="100">
        <v>0.68761828473037911</v>
      </c>
      <c r="H64" s="101">
        <f>G64*F63</f>
        <v>49900552.961537093</v>
      </c>
      <c r="I64" s="99">
        <v>0</v>
      </c>
      <c r="J64" s="100">
        <v>0.68761828473037911</v>
      </c>
      <c r="K64" s="101">
        <f>J64*I63</f>
        <v>47423894.994088672</v>
      </c>
      <c r="L64" s="99">
        <v>0</v>
      </c>
      <c r="M64" s="100">
        <v>0.68761828473037911</v>
      </c>
      <c r="N64" s="101">
        <f>M64*L63</f>
        <v>44678894.548423134</v>
      </c>
      <c r="P64" s="92"/>
      <c r="Q64" s="98"/>
      <c r="R64" s="98" t="s">
        <v>200</v>
      </c>
      <c r="S64" s="99">
        <v>0</v>
      </c>
      <c r="T64" s="100">
        <v>0.69323918197083334</v>
      </c>
      <c r="U64" s="101">
        <f>T64*S63</f>
        <v>20737511.740587268</v>
      </c>
      <c r="V64" s="99">
        <v>0</v>
      </c>
      <c r="W64" s="100">
        <v>0.69323918197083334</v>
      </c>
      <c r="X64" s="101">
        <f>W64*V63</f>
        <v>20012972.279620044</v>
      </c>
      <c r="Y64" s="99">
        <v>0</v>
      </c>
      <c r="Z64" s="100">
        <v>0.69323918197083334</v>
      </c>
      <c r="AA64" s="101">
        <f>Z64*Y63</f>
        <v>17529422.419767827</v>
      </c>
      <c r="AC64" s="92"/>
      <c r="AD64" s="98"/>
      <c r="AE64" s="98" t="s">
        <v>200</v>
      </c>
      <c r="AF64" s="102"/>
      <c r="AG64" s="99">
        <v>0</v>
      </c>
      <c r="AH64" s="100">
        <v>0.6757478307846666</v>
      </c>
      <c r="AI64" s="101">
        <f>AH64*AG63</f>
        <v>3815686.7006890052</v>
      </c>
      <c r="AJ64" s="99">
        <v>0</v>
      </c>
      <c r="AK64" s="100">
        <v>0.6757478307846666</v>
      </c>
      <c r="AL64" s="101">
        <f>AK64*AJ63</f>
        <v>3324297.7330577155</v>
      </c>
      <c r="AM64" s="99">
        <v>0</v>
      </c>
      <c r="AN64" s="100">
        <v>0.6757478307846666</v>
      </c>
      <c r="AO64" s="101">
        <f>AN64*AM63</f>
        <v>2897224.7511961679</v>
      </c>
    </row>
    <row r="65" spans="2:41" x14ac:dyDescent="0.2">
      <c r="B65" s="103" t="s">
        <v>2</v>
      </c>
      <c r="C65" s="104" t="s">
        <v>51</v>
      </c>
      <c r="D65" s="104" t="s">
        <v>201</v>
      </c>
      <c r="E65" s="104" t="s">
        <v>201</v>
      </c>
      <c r="F65" s="77">
        <v>35760320.86585772</v>
      </c>
      <c r="G65" s="78">
        <v>0.43835072213765647</v>
      </c>
      <c r="H65" s="79">
        <f>G65*F65</f>
        <v>15675562.475423036</v>
      </c>
      <c r="I65" s="77">
        <v>36574668.232596949</v>
      </c>
      <c r="J65" s="78">
        <v>0.43835072213765647</v>
      </c>
      <c r="K65" s="79">
        <f>J65*I65</f>
        <v>16032532.231704077</v>
      </c>
      <c r="L65" s="77">
        <v>35984374.072084188</v>
      </c>
      <c r="M65" s="78">
        <v>0.43835072213765647</v>
      </c>
      <c r="N65" s="79">
        <f>M65*L65</f>
        <v>15773776.360169666</v>
      </c>
      <c r="P65" s="103" t="s">
        <v>2</v>
      </c>
      <c r="Q65" s="104" t="s">
        <v>51</v>
      </c>
      <c r="R65" s="104" t="s">
        <v>201</v>
      </c>
      <c r="S65" s="77">
        <v>21171785.215192217</v>
      </c>
      <c r="T65" s="78">
        <v>0.38617189223504461</v>
      </c>
      <c r="U65" s="79">
        <f>T65*S65</f>
        <v>8175948.3585447194</v>
      </c>
      <c r="V65" s="77">
        <v>21647134.025306787</v>
      </c>
      <c r="W65" s="78">
        <v>0.38617189223504461</v>
      </c>
      <c r="X65" s="79">
        <f>W65*V65</f>
        <v>8359514.7080183402</v>
      </c>
      <c r="Y65" s="77">
        <v>21256350.042963088</v>
      </c>
      <c r="Z65" s="78">
        <v>0.38617189223504461</v>
      </c>
      <c r="AA65" s="79">
        <f>Z65*Y65</f>
        <v>8208604.9181015277</v>
      </c>
      <c r="AC65" s="103" t="s">
        <v>2</v>
      </c>
      <c r="AD65" s="104" t="s">
        <v>51</v>
      </c>
      <c r="AE65" s="104" t="s">
        <v>201</v>
      </c>
      <c r="AF65" s="81"/>
      <c r="AG65" s="77">
        <v>2998431.5198373282</v>
      </c>
      <c r="AH65" s="78">
        <v>0.44840687207033242</v>
      </c>
      <c r="AI65" s="79">
        <f>AH65*AG65</f>
        <v>1344517.2989273493</v>
      </c>
      <c r="AJ65" s="77">
        <v>3071781.1538611883</v>
      </c>
      <c r="AK65" s="78">
        <v>0.44840687207033242</v>
      </c>
      <c r="AL65" s="79">
        <f>AK65*AJ65</f>
        <v>1377407.7788874919</v>
      </c>
      <c r="AM65" s="77">
        <v>2858050.5791011858</v>
      </c>
      <c r="AN65" s="78">
        <v>0.44840687207033242</v>
      </c>
      <c r="AO65" s="79">
        <f>AN65*AM65</f>
        <v>1281569.5203935648</v>
      </c>
    </row>
    <row r="66" spans="2:41" x14ac:dyDescent="0.2">
      <c r="B66" s="103"/>
      <c r="C66" s="80"/>
      <c r="D66" s="104" t="s">
        <v>202</v>
      </c>
      <c r="E66" s="104" t="s">
        <v>51</v>
      </c>
      <c r="F66" s="77">
        <v>0</v>
      </c>
      <c r="G66" s="78">
        <v>0.56164927786234353</v>
      </c>
      <c r="H66" s="79">
        <f>G66*F65</f>
        <v>20084758.390434682</v>
      </c>
      <c r="I66" s="77">
        <v>0</v>
      </c>
      <c r="J66" s="78">
        <v>0.56164927786234353</v>
      </c>
      <c r="K66" s="79">
        <f>J66*I65</f>
        <v>20542136.000892874</v>
      </c>
      <c r="L66" s="77">
        <v>0</v>
      </c>
      <c r="M66" s="78">
        <v>0.56164927786234353</v>
      </c>
      <c r="N66" s="79">
        <f>M66*L65</f>
        <v>20210597.711914524</v>
      </c>
      <c r="P66" s="103"/>
      <c r="Q66" s="80"/>
      <c r="R66" s="104" t="s">
        <v>202</v>
      </c>
      <c r="S66" s="77">
        <v>0</v>
      </c>
      <c r="T66" s="78">
        <v>0.61382810776495544</v>
      </c>
      <c r="U66" s="79">
        <f>T66*S65</f>
        <v>12995836.856647499</v>
      </c>
      <c r="V66" s="77">
        <v>0</v>
      </c>
      <c r="W66" s="78">
        <v>0.61382810776495544</v>
      </c>
      <c r="X66" s="79">
        <f>W66*V65</f>
        <v>13287619.317288449</v>
      </c>
      <c r="Y66" s="77">
        <v>0</v>
      </c>
      <c r="Z66" s="78">
        <v>0.61382810776495544</v>
      </c>
      <c r="AA66" s="79">
        <f>Z66*Y65</f>
        <v>13047745.124861561</v>
      </c>
      <c r="AC66" s="103"/>
      <c r="AD66" s="80"/>
      <c r="AE66" s="104" t="s">
        <v>202</v>
      </c>
      <c r="AF66" s="81"/>
      <c r="AG66" s="77">
        <v>0</v>
      </c>
      <c r="AH66" s="78">
        <v>0.55159312792966753</v>
      </c>
      <c r="AI66" s="79">
        <f>AH66*AG65</f>
        <v>1653914.2209099787</v>
      </c>
      <c r="AJ66" s="77">
        <v>0</v>
      </c>
      <c r="AK66" s="78">
        <v>0.55159312792966753</v>
      </c>
      <c r="AL66" s="79">
        <f>AK66*AJ65</f>
        <v>1694373.3749736962</v>
      </c>
      <c r="AM66" s="77">
        <v>0</v>
      </c>
      <c r="AN66" s="78">
        <v>0.55159312792966753</v>
      </c>
      <c r="AO66" s="79">
        <f>AN66*AM65</f>
        <v>1576481.0587076207</v>
      </c>
    </row>
    <row r="67" spans="2:41" x14ac:dyDescent="0.2">
      <c r="B67" s="92" t="s">
        <v>2</v>
      </c>
      <c r="C67" s="98" t="s">
        <v>52</v>
      </c>
      <c r="D67" s="98" t="s">
        <v>203</v>
      </c>
      <c r="E67" s="98" t="s">
        <v>203</v>
      </c>
      <c r="F67" s="99">
        <v>37521263.135488786</v>
      </c>
      <c r="G67" s="100">
        <v>0.35688912249206384</v>
      </c>
      <c r="H67" s="101">
        <f>G67*F67</f>
        <v>13390930.675218416</v>
      </c>
      <c r="I67" s="99">
        <v>37755565.389825203</v>
      </c>
      <c r="J67" s="100">
        <v>0.35688912249206384</v>
      </c>
      <c r="K67" s="101">
        <f>J67*I67</f>
        <v>13474550.601166453</v>
      </c>
      <c r="L67" s="99">
        <v>37022493.569444209</v>
      </c>
      <c r="M67" s="100">
        <v>0.35688912249206384</v>
      </c>
      <c r="N67" s="101">
        <f>M67*L67</f>
        <v>13212925.24246702</v>
      </c>
      <c r="P67" s="92" t="s">
        <v>2</v>
      </c>
      <c r="Q67" s="98" t="s">
        <v>52</v>
      </c>
      <c r="R67" s="98" t="s">
        <v>203</v>
      </c>
      <c r="S67" s="99">
        <v>21940810.475225635</v>
      </c>
      <c r="T67" s="100">
        <v>0.33645031609105697</v>
      </c>
      <c r="U67" s="101">
        <f>T67*S67</f>
        <v>7381992.6196836382</v>
      </c>
      <c r="V67" s="99">
        <v>22113375.202629939</v>
      </c>
      <c r="W67" s="100">
        <v>0.33645031609105697</v>
      </c>
      <c r="X67" s="101">
        <f>W67*V67</f>
        <v>7440052.0767649841</v>
      </c>
      <c r="Y67" s="99">
        <v>21542086.175326336</v>
      </c>
      <c r="Z67" s="100">
        <v>0.33645031609105697</v>
      </c>
      <c r="AA67" s="101">
        <f>Z67*Y67</f>
        <v>7247841.7029493339</v>
      </c>
      <c r="AC67" s="92" t="s">
        <v>2</v>
      </c>
      <c r="AD67" s="98" t="s">
        <v>52</v>
      </c>
      <c r="AE67" s="98" t="s">
        <v>203</v>
      </c>
      <c r="AF67" s="102"/>
      <c r="AG67" s="99">
        <v>3266744.3393253214</v>
      </c>
      <c r="AH67" s="100">
        <v>0.36826017010174333</v>
      </c>
      <c r="AI67" s="101">
        <f>AH67*AG67</f>
        <v>1203011.8260788501</v>
      </c>
      <c r="AJ67" s="99">
        <v>3262553.5760192084</v>
      </c>
      <c r="AK67" s="100">
        <v>0.36826017010174333</v>
      </c>
      <c r="AL67" s="101">
        <f>AK67*AJ67</f>
        <v>1201468.5348708846</v>
      </c>
      <c r="AM67" s="99">
        <v>2951228.0803310964</v>
      </c>
      <c r="AN67" s="100">
        <v>0.36826017010174333</v>
      </c>
      <c r="AO67" s="101">
        <f>AN67*AM67</f>
        <v>1086819.754871771</v>
      </c>
    </row>
    <row r="68" spans="2:41" x14ac:dyDescent="0.2">
      <c r="B68" s="92"/>
      <c r="C68" s="92"/>
      <c r="D68" s="98" t="s">
        <v>204</v>
      </c>
      <c r="E68" s="98" t="s">
        <v>52</v>
      </c>
      <c r="F68" s="99">
        <v>0</v>
      </c>
      <c r="G68" s="100">
        <v>0.64311087750793605</v>
      </c>
      <c r="H68" s="101">
        <f>G68*F67</f>
        <v>24130332.460270364</v>
      </c>
      <c r="I68" s="99">
        <v>0</v>
      </c>
      <c r="J68" s="100">
        <v>0.64311087750793605</v>
      </c>
      <c r="K68" s="101">
        <f>J68*I67</f>
        <v>24281014.788658746</v>
      </c>
      <c r="L68" s="99">
        <v>0</v>
      </c>
      <c r="M68" s="100">
        <v>0.64311087750793605</v>
      </c>
      <c r="N68" s="101">
        <f>M68*L67</f>
        <v>23809568.326977186</v>
      </c>
      <c r="P68" s="92"/>
      <c r="Q68" s="92"/>
      <c r="R68" s="98" t="s">
        <v>204</v>
      </c>
      <c r="S68" s="99">
        <v>0</v>
      </c>
      <c r="T68" s="100">
        <v>0.66354968390894309</v>
      </c>
      <c r="U68" s="101">
        <f>T68*S67</f>
        <v>14558817.855541997</v>
      </c>
      <c r="V68" s="99">
        <v>0</v>
      </c>
      <c r="W68" s="100">
        <v>0.66354968390894309</v>
      </c>
      <c r="X68" s="101">
        <f>W68*V67</f>
        <v>14673323.125864957</v>
      </c>
      <c r="Y68" s="99">
        <v>0</v>
      </c>
      <c r="Z68" s="100">
        <v>0.66354968390894309</v>
      </c>
      <c r="AA68" s="101">
        <f>Z68*Y67</f>
        <v>14294244.472377002</v>
      </c>
      <c r="AC68" s="92"/>
      <c r="AD68" s="92"/>
      <c r="AE68" s="98" t="s">
        <v>204</v>
      </c>
      <c r="AF68" s="102"/>
      <c r="AG68" s="99">
        <v>0</v>
      </c>
      <c r="AH68" s="100">
        <v>0.63173982989825661</v>
      </c>
      <c r="AI68" s="101">
        <f>AH68*AG67</f>
        <v>2063732.5132464713</v>
      </c>
      <c r="AJ68" s="99">
        <v>0</v>
      </c>
      <c r="AK68" s="100">
        <v>0.63173982989825661</v>
      </c>
      <c r="AL68" s="101">
        <f>AK68*AJ67</f>
        <v>2061085.0411483236</v>
      </c>
      <c r="AM68" s="99">
        <v>0</v>
      </c>
      <c r="AN68" s="100">
        <v>0.63173982989825661</v>
      </c>
      <c r="AO68" s="101">
        <f>AN68*AM67</f>
        <v>1864408.3254593252</v>
      </c>
    </row>
    <row r="69" spans="2:41" x14ac:dyDescent="0.2">
      <c r="B69" s="103" t="s">
        <v>2</v>
      </c>
      <c r="C69" s="104" t="s">
        <v>53</v>
      </c>
      <c r="D69" s="104" t="s">
        <v>205</v>
      </c>
      <c r="E69" s="104" t="s">
        <v>205</v>
      </c>
      <c r="F69" s="77">
        <v>30936791.569146827</v>
      </c>
      <c r="G69" s="78">
        <v>0.13010998667910251</v>
      </c>
      <c r="H69" s="79">
        <f>G69*F69</f>
        <v>4025185.5389558645</v>
      </c>
      <c r="I69" s="77">
        <v>32591674.117073927</v>
      </c>
      <c r="J69" s="78">
        <v>0.13010998667910251</v>
      </c>
      <c r="K69" s="79">
        <f>J69*I69</f>
        <v>4240502.2852221383</v>
      </c>
      <c r="L69" s="77">
        <v>30719493.395616464</v>
      </c>
      <c r="M69" s="78">
        <v>0.13010998667910251</v>
      </c>
      <c r="N69" s="79">
        <f>M69*L69</f>
        <v>3996912.8764924356</v>
      </c>
      <c r="P69" s="103" t="s">
        <v>2</v>
      </c>
      <c r="Q69" s="104" t="s">
        <v>53</v>
      </c>
      <c r="R69" s="104" t="s">
        <v>205</v>
      </c>
      <c r="S69" s="77">
        <v>11747544.213758921</v>
      </c>
      <c r="T69" s="78">
        <v>0.12309343053027003</v>
      </c>
      <c r="U69" s="79">
        <f>T69*S69</f>
        <v>1446045.5175776093</v>
      </c>
      <c r="V69" s="77">
        <v>12275309.451773465</v>
      </c>
      <c r="W69" s="78">
        <v>0.12309343053027003</v>
      </c>
      <c r="X69" s="79">
        <f>W69*V69</f>
        <v>1511009.9512394441</v>
      </c>
      <c r="Y69" s="77">
        <v>12361375.617980996</v>
      </c>
      <c r="Z69" s="78">
        <v>0.12309343053027003</v>
      </c>
      <c r="AA69" s="79">
        <f>Z69*Y69</f>
        <v>1521604.1308905175</v>
      </c>
      <c r="AC69" s="103" t="s">
        <v>2</v>
      </c>
      <c r="AD69" s="104" t="s">
        <v>53</v>
      </c>
      <c r="AE69" s="104" t="s">
        <v>205</v>
      </c>
      <c r="AF69" s="81"/>
      <c r="AG69" s="77">
        <v>3229972.7359700236</v>
      </c>
      <c r="AH69" s="78">
        <v>0.11610811191863935</v>
      </c>
      <c r="AI69" s="79">
        <f>AH69*AG69</f>
        <v>375026.03592216125</v>
      </c>
      <c r="AJ69" s="77">
        <v>3478131.0251029343</v>
      </c>
      <c r="AK69" s="78">
        <v>0.11610811191863935</v>
      </c>
      <c r="AL69" s="79">
        <f>AK69*AJ69</f>
        <v>403839.22633034328</v>
      </c>
      <c r="AM69" s="77">
        <v>3144461.7779783024</v>
      </c>
      <c r="AN69" s="78">
        <v>0.11610811191863935</v>
      </c>
      <c r="AO69" s="79">
        <f>AN69*AM69</f>
        <v>365097.5200413884</v>
      </c>
    </row>
    <row r="70" spans="2:41" x14ac:dyDescent="0.2">
      <c r="B70" s="103"/>
      <c r="C70" s="104"/>
      <c r="D70" s="104" t="s">
        <v>206</v>
      </c>
      <c r="E70" s="104" t="s">
        <v>206</v>
      </c>
      <c r="F70" s="77">
        <v>0</v>
      </c>
      <c r="G70" s="78">
        <v>0.12613801467478974</v>
      </c>
      <c r="H70" s="79">
        <f>G70*F69</f>
        <v>3902305.4689399539</v>
      </c>
      <c r="I70" s="77">
        <v>0</v>
      </c>
      <c r="J70" s="78">
        <v>0.12613801467478974</v>
      </c>
      <c r="K70" s="79">
        <f>J70*I69</f>
        <v>4111049.068055436</v>
      </c>
      <c r="L70" s="77">
        <v>0</v>
      </c>
      <c r="M70" s="78">
        <v>0.12613801467478974</v>
      </c>
      <c r="N70" s="79">
        <f>M70*L69</f>
        <v>3874895.9087383761</v>
      </c>
      <c r="P70" s="103"/>
      <c r="Q70" s="104"/>
      <c r="R70" s="104" t="s">
        <v>206</v>
      </c>
      <c r="S70" s="77">
        <v>0</v>
      </c>
      <c r="T70" s="78">
        <v>0.12890138006652097</v>
      </c>
      <c r="U70" s="79">
        <f>T70*S69</f>
        <v>1514274.661545998</v>
      </c>
      <c r="V70" s="77">
        <v>0</v>
      </c>
      <c r="W70" s="78">
        <v>0.12890138006652097</v>
      </c>
      <c r="X70" s="79">
        <f>W70*V69</f>
        <v>1582304.3290772084</v>
      </c>
      <c r="Y70" s="77">
        <v>0</v>
      </c>
      <c r="Z70" s="78">
        <v>0.12890138006652097</v>
      </c>
      <c r="AA70" s="79">
        <f>Z70*Y69</f>
        <v>1593398.3766783939</v>
      </c>
      <c r="AC70" s="103"/>
      <c r="AD70" s="104"/>
      <c r="AE70" s="104" t="s">
        <v>206</v>
      </c>
      <c r="AF70" s="81"/>
      <c r="AG70" s="77">
        <v>0</v>
      </c>
      <c r="AH70" s="78">
        <v>0.11935952165099761</v>
      </c>
      <c r="AI70" s="79">
        <f>AH70*AG69</f>
        <v>385528.00071114604</v>
      </c>
      <c r="AJ70" s="77">
        <v>0</v>
      </c>
      <c r="AK70" s="78">
        <v>0.11935952165099761</v>
      </c>
      <c r="AL70" s="79">
        <f>AK70*AJ69</f>
        <v>415148.05539578019</v>
      </c>
      <c r="AM70" s="77">
        <v>0</v>
      </c>
      <c r="AN70" s="78">
        <v>0.11935952165099761</v>
      </c>
      <c r="AO70" s="79">
        <f>AN70*AM69</f>
        <v>375321.45366933563</v>
      </c>
    </row>
    <row r="71" spans="2:41" x14ac:dyDescent="0.2">
      <c r="B71" s="103"/>
      <c r="C71" s="104"/>
      <c r="D71" s="104" t="s">
        <v>207</v>
      </c>
      <c r="E71" s="104" t="s">
        <v>207</v>
      </c>
      <c r="F71" s="77"/>
      <c r="G71" s="78">
        <v>0.2051449620838233</v>
      </c>
      <c r="H71" s="79">
        <f>G71*F69</f>
        <v>6346526.9334477698</v>
      </c>
      <c r="I71" s="77"/>
      <c r="J71" s="78">
        <v>0.2051449620838233</v>
      </c>
      <c r="K71" s="79">
        <f>J71*I69</f>
        <v>6686017.7509954562</v>
      </c>
      <c r="L71" s="77"/>
      <c r="M71" s="78">
        <v>0.2051449620838233</v>
      </c>
      <c r="N71" s="79">
        <f>M71*L69</f>
        <v>6301949.3078779997</v>
      </c>
      <c r="P71" s="103"/>
      <c r="Q71" s="104"/>
      <c r="R71" s="104" t="s">
        <v>207</v>
      </c>
      <c r="S71" s="77"/>
      <c r="T71" s="78">
        <v>0.22057063670291535</v>
      </c>
      <c r="U71" s="79">
        <f>T71*S69</f>
        <v>2591163.3069244544</v>
      </c>
      <c r="V71" s="77"/>
      <c r="W71" s="78">
        <v>0.22057063670291535</v>
      </c>
      <c r="X71" s="79">
        <f>W71*V69</f>
        <v>2707572.8215029878</v>
      </c>
      <c r="Y71" s="77"/>
      <c r="Z71" s="78">
        <v>0.22057063670291535</v>
      </c>
      <c r="AA71" s="79">
        <f>Z71*Y69</f>
        <v>2726556.4905819618</v>
      </c>
      <c r="AC71" s="103"/>
      <c r="AD71" s="104"/>
      <c r="AE71" s="104" t="s">
        <v>207</v>
      </c>
      <c r="AF71" s="81"/>
      <c r="AG71" s="77"/>
      <c r="AH71" s="78">
        <v>0.20957816727021475</v>
      </c>
      <c r="AI71" s="79">
        <f>AH71*AG69</f>
        <v>676931.76633735874</v>
      </c>
      <c r="AJ71" s="77"/>
      <c r="AK71" s="78">
        <v>0.20957816727021475</v>
      </c>
      <c r="AL71" s="79">
        <f>AK71*AJ69</f>
        <v>728940.3257667463</v>
      </c>
      <c r="AM71" s="77"/>
      <c r="AN71" s="78">
        <v>0.20957816727021475</v>
      </c>
      <c r="AO71" s="79">
        <f>AN71*AM69</f>
        <v>659010.53647993354</v>
      </c>
    </row>
    <row r="72" spans="2:41" x14ac:dyDescent="0.2">
      <c r="B72" s="103"/>
      <c r="C72" s="104"/>
      <c r="D72" s="104" t="s">
        <v>208</v>
      </c>
      <c r="E72" s="104" t="s">
        <v>208</v>
      </c>
      <c r="F72" s="77"/>
      <c r="G72" s="78">
        <v>1.5336661154021472E-2</v>
      </c>
      <c r="H72" s="79">
        <f>G72*F69</f>
        <v>474467.0894885931</v>
      </c>
      <c r="I72" s="77"/>
      <c r="J72" s="78">
        <v>1.5336661154021472E-2</v>
      </c>
      <c r="K72" s="79">
        <f>J72*I69</f>
        <v>499847.46237585478</v>
      </c>
      <c r="L72" s="77"/>
      <c r="M72" s="78">
        <v>1.5336661154021472E-2</v>
      </c>
      <c r="N72" s="79">
        <f>M72*L69</f>
        <v>471134.46103177022</v>
      </c>
      <c r="P72" s="103"/>
      <c r="Q72" s="104"/>
      <c r="R72" s="104" t="s">
        <v>208</v>
      </c>
      <c r="S72" s="77"/>
      <c r="T72" s="78">
        <v>1.7441886271812066E-2</v>
      </c>
      <c r="U72" s="79">
        <f>T72*S69</f>
        <v>204899.33014946699</v>
      </c>
      <c r="V72" s="77"/>
      <c r="W72" s="78">
        <v>1.7441886271812066E-2</v>
      </c>
      <c r="X72" s="79">
        <f>W72*V69</f>
        <v>214104.55140913249</v>
      </c>
      <c r="Y72" s="77"/>
      <c r="Z72" s="78">
        <v>1.7441886271812066E-2</v>
      </c>
      <c r="AA72" s="79">
        <f>Z72*Y69</f>
        <v>215605.70769197514</v>
      </c>
      <c r="AC72" s="103"/>
      <c r="AD72" s="104"/>
      <c r="AE72" s="104" t="s">
        <v>208</v>
      </c>
      <c r="AF72" s="81"/>
      <c r="AG72" s="77"/>
      <c r="AH72" s="78">
        <v>1.5785565242634657E-2</v>
      </c>
      <c r="AI72" s="79">
        <f>AH72*AG69</f>
        <v>50986.945355585973</v>
      </c>
      <c r="AJ72" s="77"/>
      <c r="AK72" s="78">
        <v>1.5785565242634657E-2</v>
      </c>
      <c r="AL72" s="79">
        <f>AK72*AJ69</f>
        <v>54904.264219194127</v>
      </c>
      <c r="AM72" s="77"/>
      <c r="AN72" s="78">
        <v>1.5785565242634657E-2</v>
      </c>
      <c r="AO72" s="79">
        <f>AN72*AM69</f>
        <v>49637.106549247466</v>
      </c>
    </row>
    <row r="73" spans="2:41" x14ac:dyDescent="0.2">
      <c r="B73" s="103"/>
      <c r="C73" s="104"/>
      <c r="D73" s="104" t="s">
        <v>209</v>
      </c>
      <c r="E73" s="104" t="s">
        <v>209</v>
      </c>
      <c r="F73" s="77"/>
      <c r="G73" s="78">
        <v>7.9254708294662649E-2</v>
      </c>
      <c r="H73" s="79">
        <f>G73*F69</f>
        <v>2451886.3913855106</v>
      </c>
      <c r="I73" s="77"/>
      <c r="J73" s="78">
        <v>7.9254708294662649E-2</v>
      </c>
      <c r="K73" s="79">
        <f>J73*I69</f>
        <v>2583043.624983401</v>
      </c>
      <c r="L73" s="77"/>
      <c r="M73" s="78">
        <v>7.9254708294662649E-2</v>
      </c>
      <c r="N73" s="79">
        <f>M73*L69</f>
        <v>2434664.4880293985</v>
      </c>
      <c r="P73" s="103"/>
      <c r="Q73" s="104"/>
      <c r="R73" s="104" t="s">
        <v>209</v>
      </c>
      <c r="S73" s="77"/>
      <c r="T73" s="78">
        <v>5.9620621569284646E-2</v>
      </c>
      <c r="U73" s="79">
        <f>T73*S69</f>
        <v>700395.88793696021</v>
      </c>
      <c r="V73" s="77"/>
      <c r="W73" s="78">
        <v>5.9620621569284646E-2</v>
      </c>
      <c r="X73" s="79">
        <f>W73*V69</f>
        <v>731861.57947004866</v>
      </c>
      <c r="Y73" s="77"/>
      <c r="Z73" s="78">
        <v>5.9620621569284646E-2</v>
      </c>
      <c r="AA73" s="79">
        <f>Z73*Y69</f>
        <v>736992.89779542712</v>
      </c>
      <c r="AC73" s="103"/>
      <c r="AD73" s="104"/>
      <c r="AE73" s="104" t="s">
        <v>209</v>
      </c>
      <c r="AF73" s="81"/>
      <c r="AG73" s="77"/>
      <c r="AH73" s="78">
        <v>8.2637758824934404E-2</v>
      </c>
      <c r="AI73" s="79">
        <f>AH73*AG69</f>
        <v>266917.70796620433</v>
      </c>
      <c r="AJ73" s="77"/>
      <c r="AK73" s="78">
        <v>8.2637758824934404E-2</v>
      </c>
      <c r="AL73" s="79">
        <f>AK73*AJ69</f>
        <v>287424.95281397813</v>
      </c>
      <c r="AM73" s="77"/>
      <c r="AN73" s="78">
        <v>8.2637758824934404E-2</v>
      </c>
      <c r="AO73" s="79">
        <f>AN73*AM69</f>
        <v>259851.27404279538</v>
      </c>
    </row>
    <row r="74" spans="2:41" x14ac:dyDescent="0.2">
      <c r="B74" s="103"/>
      <c r="C74" s="104"/>
      <c r="D74" s="104" t="s">
        <v>210</v>
      </c>
      <c r="E74" s="104" t="s">
        <v>210</v>
      </c>
      <c r="F74" s="77"/>
      <c r="G74" s="78">
        <v>0.13337411616334202</v>
      </c>
      <c r="H74" s="79">
        <f>G74*F69</f>
        <v>4126167.2324644891</v>
      </c>
      <c r="I74" s="77"/>
      <c r="J74" s="78">
        <v>0.13337411616334202</v>
      </c>
      <c r="K74" s="79">
        <f>J74*I69</f>
        <v>4346885.7296484057</v>
      </c>
      <c r="L74" s="77"/>
      <c r="M74" s="78">
        <v>0.13337411616334202</v>
      </c>
      <c r="N74" s="79">
        <f>M74*L69</f>
        <v>4097185.2806259682</v>
      </c>
      <c r="P74" s="103"/>
      <c r="Q74" s="104"/>
      <c r="R74" s="104" t="s">
        <v>210</v>
      </c>
      <c r="S74" s="77"/>
      <c r="T74" s="78">
        <v>0.11345713095506692</v>
      </c>
      <c r="U74" s="79">
        <f>T74*S69</f>
        <v>1332842.6622608847</v>
      </c>
      <c r="V74" s="77"/>
      <c r="W74" s="78">
        <v>0.11345713095506692</v>
      </c>
      <c r="X74" s="79">
        <f>W74*V69</f>
        <v>1392721.3919838327</v>
      </c>
      <c r="Y74" s="77"/>
      <c r="Z74" s="78">
        <v>0.11345713095506692</v>
      </c>
      <c r="AA74" s="79">
        <f>Z74*Y69</f>
        <v>1402486.212274041</v>
      </c>
      <c r="AC74" s="103"/>
      <c r="AD74" s="104"/>
      <c r="AE74" s="104" t="s">
        <v>210</v>
      </c>
      <c r="AF74" s="81"/>
      <c r="AG74" s="77"/>
      <c r="AH74" s="78">
        <v>0.13684758076857315</v>
      </c>
      <c r="AI74" s="79">
        <f>AH74*AG69</f>
        <v>442013.95486594696</v>
      </c>
      <c r="AJ74" s="77"/>
      <c r="AK74" s="78">
        <v>0.13684758076857315</v>
      </c>
      <c r="AL74" s="79">
        <f>AK74*AJ69</f>
        <v>475973.81638145394</v>
      </c>
      <c r="AM74" s="77"/>
      <c r="AN74" s="78">
        <v>0.13684758076857315</v>
      </c>
      <c r="AO74" s="79">
        <f>AN74*AM69</f>
        <v>430311.98713557684</v>
      </c>
    </row>
    <row r="75" spans="2:41" x14ac:dyDescent="0.2">
      <c r="B75" s="103"/>
      <c r="C75" s="104"/>
      <c r="D75" s="104" t="s">
        <v>211</v>
      </c>
      <c r="E75" s="104" t="s">
        <v>211</v>
      </c>
      <c r="F75" s="77"/>
      <c r="G75" s="78">
        <v>0.12257953499101291</v>
      </c>
      <c r="H75" s="79">
        <f>G75*F69</f>
        <v>3792217.524659907</v>
      </c>
      <c r="I75" s="77"/>
      <c r="J75" s="78">
        <v>0.12257953499101291</v>
      </c>
      <c r="K75" s="79">
        <f>J75*I69</f>
        <v>3995072.2578495536</v>
      </c>
      <c r="L75" s="77"/>
      <c r="M75" s="78">
        <v>0.12257953499101291</v>
      </c>
      <c r="N75" s="79">
        <f>M75*L69</f>
        <v>3765581.2155941585</v>
      </c>
      <c r="P75" s="103"/>
      <c r="Q75" s="104"/>
      <c r="R75" s="104" t="s">
        <v>211</v>
      </c>
      <c r="S75" s="77"/>
      <c r="T75" s="78">
        <v>0.14032001640830613</v>
      </c>
      <c r="U75" s="79">
        <f>T75*S69</f>
        <v>1648415.5968319536</v>
      </c>
      <c r="V75" s="77"/>
      <c r="W75" s="78">
        <v>0.14032001640830613</v>
      </c>
      <c r="X75" s="79">
        <f>W75*V69</f>
        <v>1722471.6236898878</v>
      </c>
      <c r="Y75" s="77"/>
      <c r="Z75" s="78">
        <v>0.14032001640830613</v>
      </c>
      <c r="AA75" s="79">
        <f>Z75*Y69</f>
        <v>1734548.4295443287</v>
      </c>
      <c r="AC75" s="103"/>
      <c r="AD75" s="104"/>
      <c r="AE75" s="104" t="s">
        <v>211</v>
      </c>
      <c r="AF75" s="81"/>
      <c r="AG75" s="77"/>
      <c r="AH75" s="78">
        <v>0.12712991255357445</v>
      </c>
      <c r="AI75" s="79">
        <f>AH75*AG69</f>
        <v>410626.15147429868</v>
      </c>
      <c r="AJ75" s="77"/>
      <c r="AK75" s="78">
        <v>0.12712991255357445</v>
      </c>
      <c r="AL75" s="79">
        <f>AK75*AJ69</f>
        <v>442174.49307121028</v>
      </c>
      <c r="AM75" s="77"/>
      <c r="AN75" s="78">
        <v>0.12712991255357445</v>
      </c>
      <c r="AO75" s="79">
        <f>AN75*AM69</f>
        <v>399755.15086243884</v>
      </c>
    </row>
    <row r="76" spans="2:41" x14ac:dyDescent="0.2">
      <c r="B76" s="103"/>
      <c r="C76" s="104"/>
      <c r="D76" s="104" t="s">
        <v>212</v>
      </c>
      <c r="E76" s="104" t="s">
        <v>212</v>
      </c>
      <c r="F76" s="77"/>
      <c r="G76" s="78">
        <v>9.3828684776043128E-2</v>
      </c>
      <c r="H76" s="79">
        <f>G76*F69</f>
        <v>2902758.4641236262</v>
      </c>
      <c r="I76" s="77"/>
      <c r="J76" s="78">
        <v>9.3828684776043128E-2</v>
      </c>
      <c r="K76" s="79">
        <f>J76*I69</f>
        <v>3058033.9170544534</v>
      </c>
      <c r="L76" s="77"/>
      <c r="M76" s="78">
        <v>9.3828684776043128E-2</v>
      </c>
      <c r="N76" s="79">
        <f>M76*L69</f>
        <v>2882369.662297036</v>
      </c>
      <c r="P76" s="103"/>
      <c r="Q76" s="104"/>
      <c r="R76" s="104" t="s">
        <v>212</v>
      </c>
      <c r="S76" s="77"/>
      <c r="T76" s="78">
        <v>9.7781166443640322E-2</v>
      </c>
      <c r="U76" s="79">
        <f>T76*S69</f>
        <v>1148688.5760695848</v>
      </c>
      <c r="V76" s="77"/>
      <c r="W76" s="78">
        <v>9.7781166443640322E-2</v>
      </c>
      <c r="X76" s="79">
        <f>W76*V69</f>
        <v>1200294.0766510523</v>
      </c>
      <c r="Y76" s="77"/>
      <c r="Z76" s="78">
        <v>9.7781166443640322E-2</v>
      </c>
      <c r="AA76" s="79">
        <f>Z76*Y69</f>
        <v>1208709.726774157</v>
      </c>
      <c r="AC76" s="103"/>
      <c r="AD76" s="104"/>
      <c r="AE76" s="104" t="s">
        <v>212</v>
      </c>
      <c r="AF76" s="81"/>
      <c r="AG76" s="77"/>
      <c r="AH76" s="78">
        <v>9.8293674884422436E-2</v>
      </c>
      <c r="AI76" s="79">
        <f>AH76*AG69</f>
        <v>317485.88999498595</v>
      </c>
      <c r="AJ76" s="77"/>
      <c r="AK76" s="78">
        <v>9.8293674884422436E-2</v>
      </c>
      <c r="AL76" s="79">
        <f>AK76*AJ69</f>
        <v>341878.28018689074</v>
      </c>
      <c r="AM76" s="77"/>
      <c r="AN76" s="78">
        <v>9.8293674884422436E-2</v>
      </c>
      <c r="AO76" s="79">
        <f>AN76*AM69</f>
        <v>309080.7036910922</v>
      </c>
    </row>
    <row r="77" spans="2:41" x14ac:dyDescent="0.2">
      <c r="B77" s="103"/>
      <c r="C77" s="104"/>
      <c r="D77" s="104" t="s">
        <v>213</v>
      </c>
      <c r="E77" s="104" t="s">
        <v>213</v>
      </c>
      <c r="F77" s="77"/>
      <c r="G77" s="78">
        <v>9.423333118320211E-2</v>
      </c>
      <c r="H77" s="79">
        <f>G77*F69</f>
        <v>2915276.9256811077</v>
      </c>
      <c r="I77" s="77"/>
      <c r="J77" s="78">
        <v>9.423333118320211E-2</v>
      </c>
      <c r="K77" s="79">
        <f>J77*I69</f>
        <v>3071222.0208892236</v>
      </c>
      <c r="L77" s="77"/>
      <c r="M77" s="78">
        <v>9.423333118320211E-2</v>
      </c>
      <c r="N77" s="79">
        <f>M77*L69</f>
        <v>2894800.1949293162</v>
      </c>
      <c r="P77" s="103"/>
      <c r="Q77" s="104"/>
      <c r="R77" s="104" t="s">
        <v>213</v>
      </c>
      <c r="S77" s="77"/>
      <c r="T77" s="78">
        <v>9.8813731052183468E-2</v>
      </c>
      <c r="U77" s="79">
        <f>T77*S69</f>
        <v>1160818.6744620081</v>
      </c>
      <c r="V77" s="77"/>
      <c r="W77" s="78">
        <v>9.8813731052183468E-2</v>
      </c>
      <c r="X77" s="79">
        <f>W77*V69</f>
        <v>1212969.1267498687</v>
      </c>
      <c r="Y77" s="77"/>
      <c r="Z77" s="78">
        <v>9.8813731052183468E-2</v>
      </c>
      <c r="AA77" s="79">
        <f>Z77*Y69</f>
        <v>1221473.6457501925</v>
      </c>
      <c r="AC77" s="103"/>
      <c r="AD77" s="104"/>
      <c r="AE77" s="104" t="s">
        <v>213</v>
      </c>
      <c r="AF77" s="81"/>
      <c r="AG77" s="77"/>
      <c r="AH77" s="78">
        <v>9.4259706886009237E-2</v>
      </c>
      <c r="AI77" s="79">
        <f>AH77*AG69</f>
        <v>304456.28334233572</v>
      </c>
      <c r="AJ77" s="77"/>
      <c r="AK77" s="78">
        <v>9.4259706886009237E-2</v>
      </c>
      <c r="AL77" s="79">
        <f>AK77*AJ69</f>
        <v>327847.61093733745</v>
      </c>
      <c r="AM77" s="77"/>
      <c r="AN77" s="78">
        <v>9.4259706886009237E-2</v>
      </c>
      <c r="AO77" s="79">
        <f>AN77*AM69</f>
        <v>296396.04550649424</v>
      </c>
    </row>
    <row r="78" spans="2:41" x14ac:dyDescent="0.2">
      <c r="B78" s="92" t="s">
        <v>2</v>
      </c>
      <c r="C78" s="98" t="s">
        <v>54</v>
      </c>
      <c r="D78" s="98" t="s">
        <v>214</v>
      </c>
      <c r="E78" s="98" t="s">
        <v>214</v>
      </c>
      <c r="F78" s="99">
        <v>33960052.642307945</v>
      </c>
      <c r="G78" s="100">
        <v>5.6127375631478453E-2</v>
      </c>
      <c r="H78" s="101">
        <f>G78*F78</f>
        <v>1906088.6311196003</v>
      </c>
      <c r="I78" s="99">
        <v>33679897.69582282</v>
      </c>
      <c r="J78" s="100">
        <v>5.6127375631478453E-2</v>
      </c>
      <c r="K78" s="101">
        <f>J78*I78</f>
        <v>1890364.269203213</v>
      </c>
      <c r="L78" s="99">
        <v>31115258.065074373</v>
      </c>
      <c r="M78" s="100">
        <v>5.6127375631478453E-2</v>
      </c>
      <c r="N78" s="101">
        <f>M78*L78</f>
        <v>1746417.7772888187</v>
      </c>
      <c r="P78" s="92" t="s">
        <v>2</v>
      </c>
      <c r="Q78" s="98" t="s">
        <v>54</v>
      </c>
      <c r="R78" s="98" t="s">
        <v>214</v>
      </c>
      <c r="S78" s="99">
        <v>12553735.092727887</v>
      </c>
      <c r="T78" s="100">
        <v>3.1486437769359235E-2</v>
      </c>
      <c r="U78" s="101">
        <f>T78*S78</f>
        <v>395272.39877019776</v>
      </c>
      <c r="V78" s="99">
        <v>12939978.543477932</v>
      </c>
      <c r="W78" s="100">
        <v>3.1486437769359235E-2</v>
      </c>
      <c r="X78" s="101">
        <f>W78*V78</f>
        <v>407433.82914606167</v>
      </c>
      <c r="Y78" s="99">
        <v>12489416.858566709</v>
      </c>
      <c r="Z78" s="100">
        <v>3.1486437769359235E-2</v>
      </c>
      <c r="AA78" s="101">
        <f>Z78*Y78</f>
        <v>393247.24669284676</v>
      </c>
      <c r="AC78" s="92" t="s">
        <v>2</v>
      </c>
      <c r="AD78" s="98" t="s">
        <v>54</v>
      </c>
      <c r="AE78" s="98" t="s">
        <v>214</v>
      </c>
      <c r="AF78" s="102"/>
      <c r="AG78" s="99">
        <v>3197995.847746036</v>
      </c>
      <c r="AH78" s="100">
        <v>5.8813733999453811E-2</v>
      </c>
      <c r="AI78" s="101">
        <f>AH78*AG78</f>
        <v>188086.07712069314</v>
      </c>
      <c r="AJ78" s="99">
        <v>3360719.4751976291</v>
      </c>
      <c r="AK78" s="100">
        <v>5.8813733999453811E-2</v>
      </c>
      <c r="AL78" s="101">
        <f>AK78*AJ78</f>
        <v>197656.46126105735</v>
      </c>
      <c r="AM78" s="99">
        <v>2938545.4640096389</v>
      </c>
      <c r="AN78" s="100">
        <v>5.8813733999453811E-2</v>
      </c>
      <c r="AO78" s="101">
        <f>AN78*AM78</f>
        <v>172826.83126556448</v>
      </c>
    </row>
    <row r="79" spans="2:41" x14ac:dyDescent="0.2">
      <c r="B79" s="92"/>
      <c r="C79" s="98"/>
      <c r="D79" s="98" t="s">
        <v>215</v>
      </c>
      <c r="E79" s="98" t="s">
        <v>215</v>
      </c>
      <c r="F79" s="99">
        <v>0</v>
      </c>
      <c r="G79" s="100">
        <v>1.6001299196442921E-2</v>
      </c>
      <c r="H79" s="101">
        <f>G79*F78</f>
        <v>543404.96305652137</v>
      </c>
      <c r="I79" s="99">
        <v>0</v>
      </c>
      <c r="J79" s="100">
        <v>1.6001299196442921E-2</v>
      </c>
      <c r="K79" s="101">
        <f>J79*I78</f>
        <v>538922.11993644945</v>
      </c>
      <c r="L79" s="99">
        <v>0</v>
      </c>
      <c r="M79" s="100">
        <v>1.6001299196442921E-2</v>
      </c>
      <c r="N79" s="101">
        <f>M79*L78</f>
        <v>497884.55387378868</v>
      </c>
      <c r="P79" s="92"/>
      <c r="Q79" s="98"/>
      <c r="R79" s="98" t="s">
        <v>215</v>
      </c>
      <c r="S79" s="99">
        <v>0</v>
      </c>
      <c r="T79" s="100">
        <v>2.0970169107579741E-2</v>
      </c>
      <c r="U79" s="101">
        <f>T79*S78</f>
        <v>263253.94782626204</v>
      </c>
      <c r="V79" s="99">
        <v>0</v>
      </c>
      <c r="W79" s="100">
        <v>2.0970169107579741E-2</v>
      </c>
      <c r="X79" s="101">
        <f>W79*V78</f>
        <v>271353.53830518562</v>
      </c>
      <c r="Y79" s="99">
        <v>0</v>
      </c>
      <c r="Z79" s="100">
        <v>2.0970169107579741E-2</v>
      </c>
      <c r="AA79" s="101">
        <f>Z79*Y78</f>
        <v>261905.1835792012</v>
      </c>
      <c r="AC79" s="92"/>
      <c r="AD79" s="98"/>
      <c r="AE79" s="98" t="s">
        <v>215</v>
      </c>
      <c r="AF79" s="102"/>
      <c r="AG79" s="99">
        <v>0</v>
      </c>
      <c r="AH79" s="100">
        <v>1.7826168932653621E-2</v>
      </c>
      <c r="AI79" s="101">
        <f>AH79*AG78</f>
        <v>57008.01422784567</v>
      </c>
      <c r="AJ79" s="99">
        <v>0</v>
      </c>
      <c r="AK79" s="100">
        <v>1.7826168932653621E-2</v>
      </c>
      <c r="AL79" s="101">
        <f>AK79*AJ78</f>
        <v>59908.753100131958</v>
      </c>
      <c r="AM79" s="99">
        <v>0</v>
      </c>
      <c r="AN79" s="100">
        <v>1.7826168932653621E-2</v>
      </c>
      <c r="AO79" s="101">
        <f>AN79*AM78</f>
        <v>52383.007857718847</v>
      </c>
    </row>
    <row r="80" spans="2:41" x14ac:dyDescent="0.2">
      <c r="B80" s="92"/>
      <c r="C80" s="98"/>
      <c r="D80" s="98" t="s">
        <v>216</v>
      </c>
      <c r="E80" s="98" t="s">
        <v>216</v>
      </c>
      <c r="F80" s="99"/>
      <c r="G80" s="111">
        <v>1.3467944488561052E-2</v>
      </c>
      <c r="H80" s="101">
        <f>G80*F78</f>
        <v>457372.10381521448</v>
      </c>
      <c r="I80" s="99"/>
      <c r="J80" s="111">
        <v>1.3467944488561052E-2</v>
      </c>
      <c r="K80" s="101">
        <f>J80*I78</f>
        <v>453598.99254775699</v>
      </c>
      <c r="L80" s="99"/>
      <c r="M80" s="111">
        <v>1.3467944488561052E-2</v>
      </c>
      <c r="N80" s="101">
        <f>M80*L78</f>
        <v>419058.5683676732</v>
      </c>
      <c r="P80" s="92"/>
      <c r="Q80" s="98"/>
      <c r="R80" s="98" t="s">
        <v>216</v>
      </c>
      <c r="S80" s="99"/>
      <c r="T80" s="111">
        <v>1.0723190972301837E-2</v>
      </c>
      <c r="U80" s="101">
        <f>T80*S78</f>
        <v>134616.09881500844</v>
      </c>
      <c r="V80" s="99"/>
      <c r="W80" s="111">
        <v>1.0723190972301837E-2</v>
      </c>
      <c r="X80" s="101">
        <f>W80*V78</f>
        <v>138757.86109920204</v>
      </c>
      <c r="Y80" s="99"/>
      <c r="Z80" s="111">
        <v>1.0723190972301837E-2</v>
      </c>
      <c r="AA80" s="101">
        <f>Z80*Y78</f>
        <v>133926.40210709689</v>
      </c>
      <c r="AC80" s="92"/>
      <c r="AD80" s="98"/>
      <c r="AE80" s="98" t="s">
        <v>216</v>
      </c>
      <c r="AF80" s="102"/>
      <c r="AG80" s="99"/>
      <c r="AH80" s="111">
        <v>1.3099738767630556E-2</v>
      </c>
      <c r="AI80" s="101">
        <f>AH80*AG78</f>
        <v>41892.910185440291</v>
      </c>
      <c r="AJ80" s="99"/>
      <c r="AK80" s="111">
        <v>1.3099738767630556E-2</v>
      </c>
      <c r="AL80" s="101">
        <f>AK80*AJ78</f>
        <v>44024.547196377396</v>
      </c>
      <c r="AM80" s="99"/>
      <c r="AN80" s="111">
        <v>1.3099738767630556E-2</v>
      </c>
      <c r="AO80" s="101">
        <f>AN80*AM78</f>
        <v>38494.177935331987</v>
      </c>
    </row>
    <row r="81" spans="2:41" x14ac:dyDescent="0.2">
      <c r="B81" s="92"/>
      <c r="C81" s="98"/>
      <c r="D81" s="98" t="s">
        <v>217</v>
      </c>
      <c r="E81" s="98" t="s">
        <v>217</v>
      </c>
      <c r="F81" s="99"/>
      <c r="G81" s="100">
        <v>0.17887429806567715</v>
      </c>
      <c r="H81" s="101">
        <f>G81*F78</f>
        <v>6074580.5786662782</v>
      </c>
      <c r="I81" s="99"/>
      <c r="J81" s="100">
        <v>0.17887429806567715</v>
      </c>
      <c r="K81" s="101">
        <f>J81*I78</f>
        <v>6024468.0592641244</v>
      </c>
      <c r="L81" s="99"/>
      <c r="M81" s="100">
        <v>0.17887429806567715</v>
      </c>
      <c r="N81" s="101">
        <f>M81*L78</f>
        <v>5565719.9455225784</v>
      </c>
      <c r="P81" s="92"/>
      <c r="Q81" s="98"/>
      <c r="R81" s="98" t="s">
        <v>217</v>
      </c>
      <c r="S81" s="99"/>
      <c r="T81" s="100">
        <v>0.20932981788873561</v>
      </c>
      <c r="U81" s="101">
        <f>T81*S78</f>
        <v>2627871.0807841578</v>
      </c>
      <c r="V81" s="99"/>
      <c r="W81" s="100">
        <v>0.20932981788873561</v>
      </c>
      <c r="X81" s="101">
        <f>W81*V78</f>
        <v>2708723.3519903817</v>
      </c>
      <c r="Y81" s="99"/>
      <c r="Z81" s="100">
        <v>0.20932981788873561</v>
      </c>
      <c r="AA81" s="101">
        <f>Z81*Y78</f>
        <v>2614407.3565402734</v>
      </c>
      <c r="AC81" s="92"/>
      <c r="AD81" s="98"/>
      <c r="AE81" s="98" t="s">
        <v>217</v>
      </c>
      <c r="AF81" s="102"/>
      <c r="AG81" s="99"/>
      <c r="AH81" s="100">
        <v>0.16434461958676053</v>
      </c>
      <c r="AI81" s="101">
        <f>AH81*AG78</f>
        <v>525573.41103786207</v>
      </c>
      <c r="AJ81" s="99"/>
      <c r="AK81" s="100">
        <v>0.16434461958676053</v>
      </c>
      <c r="AL81" s="101">
        <f>AK81*AJ78</f>
        <v>552316.16368917178</v>
      </c>
      <c r="AM81" s="99"/>
      <c r="AN81" s="100">
        <v>0.16434461958676053</v>
      </c>
      <c r="AO81" s="101">
        <f>AN81*AM78</f>
        <v>482934.13642106479</v>
      </c>
    </row>
    <row r="82" spans="2:41" x14ac:dyDescent="0.2">
      <c r="B82" s="92"/>
      <c r="C82" s="98"/>
      <c r="D82" s="98" t="s">
        <v>218</v>
      </c>
      <c r="E82" s="98" t="s">
        <v>218</v>
      </c>
      <c r="F82" s="99"/>
      <c r="G82" s="100">
        <v>0.18913831657837429</v>
      </c>
      <c r="H82" s="101">
        <f>G82*F78</f>
        <v>6423147.1876790961</v>
      </c>
      <c r="I82" s="99"/>
      <c r="J82" s="100">
        <v>0.18913831657837429</v>
      </c>
      <c r="K82" s="101">
        <f>J82*I78</f>
        <v>6370159.1527197957</v>
      </c>
      <c r="L82" s="99"/>
      <c r="M82" s="100">
        <v>0.18913831657837429</v>
      </c>
      <c r="N82" s="101">
        <f>M82*L78</f>
        <v>5885087.5303298505</v>
      </c>
      <c r="P82" s="92"/>
      <c r="Q82" s="98"/>
      <c r="R82" s="98" t="s">
        <v>218</v>
      </c>
      <c r="S82" s="99"/>
      <c r="T82" s="100">
        <v>0.17630258875407426</v>
      </c>
      <c r="U82" s="101">
        <f>T82*S78</f>
        <v>2213255.9953807946</v>
      </c>
      <c r="V82" s="99"/>
      <c r="W82" s="100">
        <v>0.17630258875407426</v>
      </c>
      <c r="X82" s="101">
        <f>W82*V78</f>
        <v>2281351.7156373346</v>
      </c>
      <c r="Y82" s="99"/>
      <c r="Z82" s="100">
        <v>0.17630258875407426</v>
      </c>
      <c r="AA82" s="101">
        <f>Z82*Y78</f>
        <v>2201916.5241940883</v>
      </c>
      <c r="AC82" s="92"/>
      <c r="AD82" s="98"/>
      <c r="AE82" s="98" t="s">
        <v>218</v>
      </c>
      <c r="AF82" s="102"/>
      <c r="AG82" s="99"/>
      <c r="AH82" s="100">
        <v>0.16350721133610904</v>
      </c>
      <c r="AI82" s="101">
        <f>AH82*AG78</f>
        <v>522895.38292941032</v>
      </c>
      <c r="AJ82" s="99"/>
      <c r="AK82" s="100">
        <v>0.16350721133610904</v>
      </c>
      <c r="AL82" s="101">
        <f>AK82*AJ78</f>
        <v>549501.86947251623</v>
      </c>
      <c r="AM82" s="99"/>
      <c r="AN82" s="100">
        <v>0.16350721133610904</v>
      </c>
      <c r="AO82" s="101">
        <f>AN82*AM78</f>
        <v>480473.37420458865</v>
      </c>
    </row>
    <row r="83" spans="2:41" x14ac:dyDescent="0.2">
      <c r="B83" s="92"/>
      <c r="C83" s="98"/>
      <c r="D83" s="98" t="s">
        <v>219</v>
      </c>
      <c r="E83" s="98" t="s">
        <v>219</v>
      </c>
      <c r="F83" s="99"/>
      <c r="G83" s="100">
        <v>0.10042744578737717</v>
      </c>
      <c r="H83" s="101">
        <f>G83*F78</f>
        <v>3410521.3456718558</v>
      </c>
      <c r="I83" s="99"/>
      <c r="J83" s="100">
        <v>0.10042744578737717</v>
      </c>
      <c r="K83" s="101">
        <f>J83*I78</f>
        <v>3382386.0999716553</v>
      </c>
      <c r="L83" s="99"/>
      <c r="M83" s="100">
        <v>0.10042744578737717</v>
      </c>
      <c r="N83" s="101">
        <f>M83*L78</f>
        <v>3124825.8924905066</v>
      </c>
      <c r="P83" s="92"/>
      <c r="Q83" s="98"/>
      <c r="R83" s="98" t="s">
        <v>219</v>
      </c>
      <c r="S83" s="99"/>
      <c r="T83" s="100">
        <v>6.5273167289262579E-2</v>
      </c>
      <c r="U83" s="101">
        <f>T83*S78</f>
        <v>819422.05081271357</v>
      </c>
      <c r="V83" s="99"/>
      <c r="W83" s="100">
        <v>6.5273167289262579E-2</v>
      </c>
      <c r="X83" s="101">
        <f>W83*V78</f>
        <v>844633.38418790337</v>
      </c>
      <c r="Y83" s="99"/>
      <c r="Z83" s="100">
        <v>6.5273167289262579E-2</v>
      </c>
      <c r="AA83" s="101">
        <f>Z83*Y78</f>
        <v>815223.79595456109</v>
      </c>
      <c r="AC83" s="92"/>
      <c r="AD83" s="98"/>
      <c r="AE83" s="98" t="s">
        <v>219</v>
      </c>
      <c r="AF83" s="102"/>
      <c r="AG83" s="99"/>
      <c r="AH83" s="100">
        <v>0.10803689699646347</v>
      </c>
      <c r="AI83" s="101">
        <f>AH83*AG78</f>
        <v>345501.5479980564</v>
      </c>
      <c r="AJ83" s="99"/>
      <c r="AK83" s="100">
        <v>0.10803689699646347</v>
      </c>
      <c r="AL83" s="101">
        <f>AK83*AJ78</f>
        <v>363081.70377593505</v>
      </c>
      <c r="AM83" s="99"/>
      <c r="AN83" s="100">
        <v>0.10803689699646347</v>
      </c>
      <c r="AO83" s="101">
        <f>AN83*AM78</f>
        <v>317471.33361463435</v>
      </c>
    </row>
    <row r="84" spans="2:41" x14ac:dyDescent="0.2">
      <c r="B84" s="92"/>
      <c r="C84" s="98"/>
      <c r="D84" s="98" t="s">
        <v>220</v>
      </c>
      <c r="E84" s="98" t="s">
        <v>220</v>
      </c>
      <c r="F84" s="99"/>
      <c r="G84" s="100">
        <v>4.8876575359905229E-2</v>
      </c>
      <c r="H84" s="101">
        <f>G84*F78</f>
        <v>1659851.072198113</v>
      </c>
      <c r="I84" s="99"/>
      <c r="J84" s="100">
        <v>4.8876575359905229E-2</v>
      </c>
      <c r="K84" s="101">
        <f>J84*I78</f>
        <v>1646158.0578437825</v>
      </c>
      <c r="L84" s="99"/>
      <c r="M84" s="100">
        <v>4.8876575359905229E-2</v>
      </c>
      <c r="N84" s="101">
        <f>M84*L78</f>
        <v>1520807.2556605067</v>
      </c>
      <c r="P84" s="92"/>
      <c r="Q84" s="98"/>
      <c r="R84" s="98" t="s">
        <v>220</v>
      </c>
      <c r="S84" s="99"/>
      <c r="T84" s="100">
        <v>3.1555038880703129E-2</v>
      </c>
      <c r="U84" s="101">
        <f>T84*S78</f>
        <v>396133.59894907573</v>
      </c>
      <c r="V84" s="99"/>
      <c r="W84" s="100">
        <v>3.1555038880703129E-2</v>
      </c>
      <c r="X84" s="101">
        <f>W84*V78</f>
        <v>408321.52605491038</v>
      </c>
      <c r="Y84" s="99"/>
      <c r="Z84" s="100">
        <v>3.1555038880703129E-2</v>
      </c>
      <c r="AA84" s="101">
        <f>Z84*Y78</f>
        <v>394104.03456938162</v>
      </c>
      <c r="AC84" s="92"/>
      <c r="AD84" s="98"/>
      <c r="AE84" s="98" t="s">
        <v>220</v>
      </c>
      <c r="AF84" s="102"/>
      <c r="AG84" s="99"/>
      <c r="AH84" s="100">
        <v>5.8338291661961507E-2</v>
      </c>
      <c r="AI84" s="101">
        <f>AH84*AG78</f>
        <v>186565.61449955008</v>
      </c>
      <c r="AJ84" s="99"/>
      <c r="AK84" s="100">
        <v>5.8338291661961507E-2</v>
      </c>
      <c r="AL84" s="101">
        <f>AK84*AJ78</f>
        <v>196058.6329381135</v>
      </c>
      <c r="AM84" s="99"/>
      <c r="AN84" s="100">
        <v>5.8338291661961507E-2</v>
      </c>
      <c r="AO84" s="101">
        <f>AN84*AM78</f>
        <v>171429.72234132834</v>
      </c>
    </row>
    <row r="85" spans="2:41" x14ac:dyDescent="0.2">
      <c r="B85" s="92"/>
      <c r="C85" s="98"/>
      <c r="D85" s="98" t="s">
        <v>221</v>
      </c>
      <c r="E85" s="98" t="s">
        <v>221</v>
      </c>
      <c r="F85" s="99"/>
      <c r="G85" s="100">
        <v>0.11328787541317177</v>
      </c>
      <c r="H85" s="101">
        <f>G85*F78</f>
        <v>3847262.2127665374</v>
      </c>
      <c r="I85" s="99"/>
      <c r="J85" s="100">
        <v>0.11328787541317177</v>
      </c>
      <c r="K85" s="101">
        <f>J85*I78</f>
        <v>3815524.0540927467</v>
      </c>
      <c r="L85" s="99"/>
      <c r="M85" s="100">
        <v>0.11328787541317177</v>
      </c>
      <c r="N85" s="101">
        <f>M85*L78</f>
        <v>3524981.4791248338</v>
      </c>
      <c r="P85" s="92"/>
      <c r="Q85" s="98"/>
      <c r="R85" s="98" t="s">
        <v>221</v>
      </c>
      <c r="S85" s="99"/>
      <c r="T85" s="100">
        <v>0.13674047802047479</v>
      </c>
      <c r="U85" s="101">
        <f>T85*S78</f>
        <v>1716603.7375220205</v>
      </c>
      <c r="V85" s="99"/>
      <c r="W85" s="100">
        <v>0.13674047802047479</v>
      </c>
      <c r="X85" s="101">
        <f>W85*V78</f>
        <v>1769418.8516098596</v>
      </c>
      <c r="Y85" s="99"/>
      <c r="Z85" s="100">
        <v>0.13674047802047479</v>
      </c>
      <c r="AA85" s="101">
        <f>Z85*Y78</f>
        <v>1707808.8314373882</v>
      </c>
      <c r="AC85" s="92"/>
      <c r="AD85" s="98"/>
      <c r="AE85" s="98" t="s">
        <v>221</v>
      </c>
      <c r="AF85" s="102"/>
      <c r="AG85" s="99"/>
      <c r="AH85" s="100">
        <v>0.11075566564547465</v>
      </c>
      <c r="AI85" s="101">
        <f>AH85*AG78</f>
        <v>354196.15884857619</v>
      </c>
      <c r="AJ85" s="99"/>
      <c r="AK85" s="100">
        <v>0.11075566564547465</v>
      </c>
      <c r="AL85" s="101">
        <f>AK85*AJ78</f>
        <v>372218.72252322367</v>
      </c>
      <c r="AM85" s="99"/>
      <c r="AN85" s="100">
        <v>0.11075566564547465</v>
      </c>
      <c r="AO85" s="101">
        <f>AN85*AM78</f>
        <v>325460.55889587774</v>
      </c>
    </row>
    <row r="86" spans="2:41" x14ac:dyDescent="0.2">
      <c r="B86" s="92"/>
      <c r="C86" s="98"/>
      <c r="D86" s="98" t="s">
        <v>222</v>
      </c>
      <c r="E86" s="98" t="s">
        <v>222</v>
      </c>
      <c r="F86" s="99"/>
      <c r="G86" s="100">
        <v>0.28379886947901212</v>
      </c>
      <c r="H86" s="101">
        <f>G86*F78</f>
        <v>9637824.5473347325</v>
      </c>
      <c r="I86" s="99"/>
      <c r="J86" s="100">
        <v>0.28379886947901212</v>
      </c>
      <c r="K86" s="101">
        <f>J86*I78</f>
        <v>9558316.8902433012</v>
      </c>
      <c r="L86" s="99"/>
      <c r="M86" s="100">
        <v>0.28379886947901212</v>
      </c>
      <c r="N86" s="101">
        <f>M86*L78</f>
        <v>8830475.0624158215</v>
      </c>
      <c r="P86" s="92"/>
      <c r="Q86" s="98"/>
      <c r="R86" s="98" t="s">
        <v>222</v>
      </c>
      <c r="S86" s="99"/>
      <c r="T86" s="100">
        <v>0.31761911131750886</v>
      </c>
      <c r="U86" s="101">
        <f>T86*S78</f>
        <v>3987306.1838676562</v>
      </c>
      <c r="V86" s="99"/>
      <c r="W86" s="100">
        <v>0.31761911131750886</v>
      </c>
      <c r="X86" s="101">
        <f>W86*V78</f>
        <v>4109984.4854470934</v>
      </c>
      <c r="Y86" s="99"/>
      <c r="Z86" s="100">
        <v>0.31761911131750886</v>
      </c>
      <c r="AA86" s="101">
        <f>Z86*Y78</f>
        <v>3966877.4834918715</v>
      </c>
      <c r="AC86" s="92"/>
      <c r="AD86" s="98"/>
      <c r="AE86" s="98" t="s">
        <v>222</v>
      </c>
      <c r="AF86" s="102"/>
      <c r="AG86" s="99"/>
      <c r="AH86" s="100">
        <v>0.30527767307349285</v>
      </c>
      <c r="AI86" s="101">
        <f>AH86*AG78</f>
        <v>976276.73089860205</v>
      </c>
      <c r="AJ86" s="99"/>
      <c r="AK86" s="100">
        <v>0.30527767307349285</v>
      </c>
      <c r="AL86" s="101">
        <f>AK86*AJ78</f>
        <v>1025952.6212411022</v>
      </c>
      <c r="AM86" s="99"/>
      <c r="AN86" s="100">
        <v>0.30527767307349285</v>
      </c>
      <c r="AO86" s="101">
        <f>AN86*AM78</f>
        <v>897072.32147352991</v>
      </c>
    </row>
    <row r="87" spans="2:41" x14ac:dyDescent="0.2">
      <c r="B87" s="103" t="s">
        <v>2</v>
      </c>
      <c r="C87" s="104" t="s">
        <v>55</v>
      </c>
      <c r="D87" s="104" t="s">
        <v>223</v>
      </c>
      <c r="E87" s="104" t="s">
        <v>223</v>
      </c>
      <c r="F87" s="77">
        <v>44090089.593921252</v>
      </c>
      <c r="G87" s="78">
        <v>0.39776437188476454</v>
      </c>
      <c r="H87" s="79">
        <f>G87*F87</f>
        <v>17537466.793669078</v>
      </c>
      <c r="I87" s="77">
        <v>44528421.675162613</v>
      </c>
      <c r="J87" s="78">
        <v>0.39776437188476454</v>
      </c>
      <c r="K87" s="79">
        <f>J87*I87</f>
        <v>17711819.678640991</v>
      </c>
      <c r="L87" s="77">
        <v>43022566.57364551</v>
      </c>
      <c r="M87" s="78">
        <v>0.39776437188476454</v>
      </c>
      <c r="N87" s="79">
        <f>M87*L87</f>
        <v>17112844.170036573</v>
      </c>
      <c r="P87" s="103" t="s">
        <v>2</v>
      </c>
      <c r="Q87" s="104" t="s">
        <v>55</v>
      </c>
      <c r="R87" s="104" t="s">
        <v>223</v>
      </c>
      <c r="S87" s="77">
        <v>28333774.481242407</v>
      </c>
      <c r="T87" s="78">
        <v>0.4097664646551219</v>
      </c>
      <c r="U87" s="79">
        <f>T87*S87</f>
        <v>11610230.599514212</v>
      </c>
      <c r="V87" s="77">
        <v>28797922.218626525</v>
      </c>
      <c r="W87" s="78">
        <v>0.4097664646551219</v>
      </c>
      <c r="X87" s="79">
        <f>W87*V87</f>
        <v>11800422.776939776</v>
      </c>
      <c r="Y87" s="77">
        <v>28253018.815362036</v>
      </c>
      <c r="Z87" s="78">
        <v>0.4097664646551219</v>
      </c>
      <c r="AA87" s="79">
        <f>Z87*Y87</f>
        <v>11577139.635805542</v>
      </c>
      <c r="AC87" s="103" t="s">
        <v>2</v>
      </c>
      <c r="AD87" s="104" t="s">
        <v>55</v>
      </c>
      <c r="AE87" s="104" t="s">
        <v>223</v>
      </c>
      <c r="AF87" s="81"/>
      <c r="AG87" s="77">
        <v>3572804.9576040236</v>
      </c>
      <c r="AH87" s="78">
        <v>0.37359142479244645</v>
      </c>
      <c r="AI87" s="79">
        <f>AH87*AG87</f>
        <v>1334769.2946168033</v>
      </c>
      <c r="AJ87" s="77">
        <v>3592584.1715346635</v>
      </c>
      <c r="AK87" s="78">
        <v>0.37359142479244645</v>
      </c>
      <c r="AL87" s="79">
        <f>AK87*AJ87</f>
        <v>1342158.6393304258</v>
      </c>
      <c r="AM87" s="77">
        <v>3316563.0353334309</v>
      </c>
      <c r="AN87" s="78">
        <v>0.37359142479244645</v>
      </c>
      <c r="AO87" s="79">
        <f>AN87*AM87</f>
        <v>1239039.5097841774</v>
      </c>
    </row>
    <row r="88" spans="2:41" x14ac:dyDescent="0.2">
      <c r="B88" s="103"/>
      <c r="C88" s="104"/>
      <c r="D88" s="104" t="s">
        <v>224</v>
      </c>
      <c r="E88" s="104" t="s">
        <v>55</v>
      </c>
      <c r="F88" s="77">
        <v>0</v>
      </c>
      <c r="G88" s="78">
        <v>0.60223562811523546</v>
      </c>
      <c r="H88" s="79">
        <f>G88*F87</f>
        <v>26552622.800252173</v>
      </c>
      <c r="I88" s="77">
        <v>0</v>
      </c>
      <c r="J88" s="78">
        <v>0.60223562811523546</v>
      </c>
      <c r="K88" s="79">
        <f>J88*I87</f>
        <v>26816601.996521622</v>
      </c>
      <c r="L88" s="77">
        <v>0</v>
      </c>
      <c r="M88" s="78">
        <v>0.60223562811523546</v>
      </c>
      <c r="N88" s="79">
        <f>M88*L87</f>
        <v>25909722.403608937</v>
      </c>
      <c r="P88" s="103"/>
      <c r="Q88" s="104"/>
      <c r="R88" s="104" t="s">
        <v>224</v>
      </c>
      <c r="S88" s="77">
        <v>0</v>
      </c>
      <c r="T88" s="78">
        <v>0.59023353534487799</v>
      </c>
      <c r="U88" s="79">
        <f>T88*S87</f>
        <v>16723543.881728193</v>
      </c>
      <c r="V88" s="77">
        <v>0</v>
      </c>
      <c r="W88" s="78">
        <v>0.59023353534487799</v>
      </c>
      <c r="X88" s="79">
        <f>W88*V87</f>
        <v>16997499.441686746</v>
      </c>
      <c r="Y88" s="77">
        <v>0</v>
      </c>
      <c r="Z88" s="78">
        <v>0.59023353534487799</v>
      </c>
      <c r="AA88" s="79">
        <f>Z88*Y87</f>
        <v>16675879.179556491</v>
      </c>
      <c r="AC88" s="103"/>
      <c r="AD88" s="104"/>
      <c r="AE88" s="104" t="s">
        <v>224</v>
      </c>
      <c r="AF88" s="81"/>
      <c r="AG88" s="77">
        <v>0</v>
      </c>
      <c r="AH88" s="78">
        <v>0.62640857520755355</v>
      </c>
      <c r="AI88" s="79">
        <f>AH88*AG87</f>
        <v>2238035.6629872201</v>
      </c>
      <c r="AJ88" s="77">
        <v>0</v>
      </c>
      <c r="AK88" s="78">
        <v>0.62640857520755355</v>
      </c>
      <c r="AL88" s="79">
        <f>AK88*AJ87</f>
        <v>2250425.5322042378</v>
      </c>
      <c r="AM88" s="77">
        <v>0</v>
      </c>
      <c r="AN88" s="78">
        <v>0.62640857520755355</v>
      </c>
      <c r="AO88" s="79">
        <f>AN88*AM87</f>
        <v>2077523.5255492534</v>
      </c>
    </row>
    <row r="89" spans="2:41" x14ac:dyDescent="0.2">
      <c r="B89" s="92" t="s">
        <v>2</v>
      </c>
      <c r="C89" s="98" t="s">
        <v>56</v>
      </c>
      <c r="D89" s="98" t="s">
        <v>225</v>
      </c>
      <c r="E89" s="98" t="s">
        <v>225</v>
      </c>
      <c r="F89" s="99">
        <v>76929148.957996681</v>
      </c>
      <c r="G89" s="100">
        <v>0.4013243355416502</v>
      </c>
      <c r="H89" s="101">
        <f>G89*F89</f>
        <v>30873539.589352649</v>
      </c>
      <c r="I89" s="99">
        <v>79192802.462985292</v>
      </c>
      <c r="J89" s="100">
        <v>0.4013243355416502</v>
      </c>
      <c r="K89" s="101">
        <f>J89*I89</f>
        <v>31781998.828138731</v>
      </c>
      <c r="L89" s="99">
        <v>76039973.381594524</v>
      </c>
      <c r="M89" s="100">
        <v>0.4013243355416502</v>
      </c>
      <c r="N89" s="101">
        <f>M89*L89</f>
        <v>30516691.791973189</v>
      </c>
      <c r="P89" s="92" t="s">
        <v>2</v>
      </c>
      <c r="Q89" s="98" t="s">
        <v>56</v>
      </c>
      <c r="R89" s="98" t="s">
        <v>225</v>
      </c>
      <c r="S89" s="99">
        <v>39344091.967717595</v>
      </c>
      <c r="T89" s="100">
        <v>0.41660958515794771</v>
      </c>
      <c r="U89" s="101">
        <f>T89*S89</f>
        <v>16391125.833086969</v>
      </c>
      <c r="V89" s="99">
        <v>40193555.921169132</v>
      </c>
      <c r="W89" s="100">
        <v>0.41660958515794771</v>
      </c>
      <c r="X89" s="101">
        <f>W89*V89</f>
        <v>16745020.658341045</v>
      </c>
      <c r="Y89" s="99">
        <v>39059329.416133903</v>
      </c>
      <c r="Z89" s="100">
        <v>0.41660958515794771</v>
      </c>
      <c r="AA89" s="101">
        <f>Z89*Y89</f>
        <v>16272491.024603169</v>
      </c>
      <c r="AC89" s="92" t="s">
        <v>2</v>
      </c>
      <c r="AD89" s="98" t="s">
        <v>56</v>
      </c>
      <c r="AE89" s="98" t="s">
        <v>225</v>
      </c>
      <c r="AF89" s="102"/>
      <c r="AG89" s="99">
        <v>7081574.7162204674</v>
      </c>
      <c r="AH89" s="100">
        <v>0.37559350883942244</v>
      </c>
      <c r="AI89" s="101">
        <f>AH89*AG89</f>
        <v>2659793.4957737825</v>
      </c>
      <c r="AJ89" s="99">
        <v>7287256.0938561093</v>
      </c>
      <c r="AK89" s="100">
        <v>0.37559350883942244</v>
      </c>
      <c r="AL89" s="101">
        <f>AK89*AJ89</f>
        <v>2737046.0861028796</v>
      </c>
      <c r="AM89" s="99">
        <v>6577791.2339880774</v>
      </c>
      <c r="AN89" s="100">
        <v>0.37559350883942244</v>
      </c>
      <c r="AO89" s="101">
        <f>AN89*AM89</f>
        <v>2470575.6899867766</v>
      </c>
    </row>
    <row r="90" spans="2:41" x14ac:dyDescent="0.2">
      <c r="B90" s="92"/>
      <c r="C90" s="98"/>
      <c r="D90" s="98" t="s">
        <v>226</v>
      </c>
      <c r="E90" s="98" t="s">
        <v>226</v>
      </c>
      <c r="F90" s="99">
        <v>0</v>
      </c>
      <c r="G90" s="100">
        <v>0.16393861455288378</v>
      </c>
      <c r="H90" s="101">
        <f>G90*F89</f>
        <v>12611658.098906398</v>
      </c>
      <c r="I90" s="99">
        <v>0</v>
      </c>
      <c r="J90" s="100">
        <v>0.16393861455288378</v>
      </c>
      <c r="K90" s="101">
        <f>J90*I89</f>
        <v>12982758.318342011</v>
      </c>
      <c r="L90" s="99">
        <v>0</v>
      </c>
      <c r="M90" s="100">
        <v>0.16393861455288378</v>
      </c>
      <c r="N90" s="101">
        <f>M90*L89</f>
        <v>12465887.886816766</v>
      </c>
      <c r="P90" s="92"/>
      <c r="Q90" s="98"/>
      <c r="R90" s="98" t="s">
        <v>226</v>
      </c>
      <c r="S90" s="99">
        <v>0</v>
      </c>
      <c r="T90" s="100">
        <v>0.22480584260745184</v>
      </c>
      <c r="U90" s="101">
        <f>T90*S89</f>
        <v>8844781.7464278322</v>
      </c>
      <c r="V90" s="99">
        <v>0</v>
      </c>
      <c r="W90" s="100">
        <v>0.22480584260745184</v>
      </c>
      <c r="X90" s="101">
        <f>W90*V89</f>
        <v>9035746.2062481623</v>
      </c>
      <c r="Y90" s="99">
        <v>0</v>
      </c>
      <c r="Z90" s="100">
        <v>0.22480584260745184</v>
      </c>
      <c r="AA90" s="101">
        <f>Z90*Y89</f>
        <v>8780765.4610760119</v>
      </c>
      <c r="AC90" s="92"/>
      <c r="AD90" s="98"/>
      <c r="AE90" s="98" t="s">
        <v>226</v>
      </c>
      <c r="AF90" s="102"/>
      <c r="AG90" s="99">
        <v>0</v>
      </c>
      <c r="AH90" s="100">
        <v>0.20246264682407447</v>
      </c>
      <c r="AI90" s="101">
        <f>AH90*AG89</f>
        <v>1433754.3607284399</v>
      </c>
      <c r="AJ90" s="99">
        <v>0</v>
      </c>
      <c r="AK90" s="100">
        <v>0.20246264682407447</v>
      </c>
      <c r="AL90" s="101">
        <f>AK90*AJ89</f>
        <v>1475397.156846974</v>
      </c>
      <c r="AM90" s="99">
        <v>0</v>
      </c>
      <c r="AN90" s="100">
        <v>0.20246264682407447</v>
      </c>
      <c r="AO90" s="101">
        <f>AN90*AM89</f>
        <v>1331757.023489421</v>
      </c>
    </row>
    <row r="91" spans="2:41" x14ac:dyDescent="0.2">
      <c r="B91" s="92"/>
      <c r="C91" s="98"/>
      <c r="D91" s="98" t="s">
        <v>227</v>
      </c>
      <c r="E91" s="98" t="s">
        <v>56</v>
      </c>
      <c r="F91" s="99"/>
      <c r="G91" s="100">
        <v>0.43473704990546597</v>
      </c>
      <c r="H91" s="101">
        <f>G91*F89</f>
        <v>33443951.269737627</v>
      </c>
      <c r="I91" s="99"/>
      <c r="J91" s="100">
        <v>0.43473704990546597</v>
      </c>
      <c r="K91" s="101">
        <f>J91*I89</f>
        <v>34428045.316504546</v>
      </c>
      <c r="L91" s="99"/>
      <c r="M91" s="100">
        <v>0.43473704990546597</v>
      </c>
      <c r="N91" s="101">
        <f>M91*L89</f>
        <v>33057393.702804562</v>
      </c>
      <c r="P91" s="92"/>
      <c r="Q91" s="98"/>
      <c r="R91" s="98" t="s">
        <v>227</v>
      </c>
      <c r="S91" s="99"/>
      <c r="T91" s="100">
        <v>0.35858457223460038</v>
      </c>
      <c r="U91" s="101">
        <f>T91*S89</f>
        <v>14108184.38820279</v>
      </c>
      <c r="V91" s="99"/>
      <c r="W91" s="100">
        <v>0.35858457223460038</v>
      </c>
      <c r="X91" s="101">
        <f>W91*V89</f>
        <v>14412789.056579923</v>
      </c>
      <c r="Y91" s="99"/>
      <c r="Z91" s="100">
        <v>0.35858457223460038</v>
      </c>
      <c r="AA91" s="101">
        <f>Z91*Y89</f>
        <v>14006072.93045472</v>
      </c>
      <c r="AC91" s="92"/>
      <c r="AD91" s="98"/>
      <c r="AE91" s="98" t="s">
        <v>227</v>
      </c>
      <c r="AF91" s="102"/>
      <c r="AG91" s="99"/>
      <c r="AH91" s="100">
        <v>0.42194384433650306</v>
      </c>
      <c r="AI91" s="101">
        <f>AH91*AG89</f>
        <v>2988026.8597182445</v>
      </c>
      <c r="AJ91" s="99"/>
      <c r="AK91" s="100">
        <v>0.42194384433650306</v>
      </c>
      <c r="AL91" s="101">
        <f>AK91*AJ89</f>
        <v>3074812.8509062557</v>
      </c>
      <c r="AM91" s="99"/>
      <c r="AN91" s="100">
        <v>0.42194384433650306</v>
      </c>
      <c r="AO91" s="101">
        <f>AN91*AM89</f>
        <v>2775458.5205118796</v>
      </c>
    </row>
    <row r="92" spans="2:41" x14ac:dyDescent="0.2">
      <c r="B92" s="80" t="s">
        <v>3</v>
      </c>
      <c r="C92" s="104" t="s">
        <v>57</v>
      </c>
      <c r="D92" s="104" t="s">
        <v>228</v>
      </c>
      <c r="E92" s="104" t="s">
        <v>228</v>
      </c>
      <c r="F92" s="77">
        <v>59826800.479796603</v>
      </c>
      <c r="G92" s="78">
        <v>9.7929198408045801E-2</v>
      </c>
      <c r="H92" s="79">
        <f>G92*F92</f>
        <v>5858790.6143045714</v>
      </c>
      <c r="I92" s="77">
        <v>59592498.437910721</v>
      </c>
      <c r="J92" s="78">
        <v>9.7929198408045801E-2</v>
      </c>
      <c r="K92" s="79">
        <f>J92*I92</f>
        <v>5835845.6031573182</v>
      </c>
      <c r="L92" s="77">
        <v>58953382.816806875</v>
      </c>
      <c r="M92" s="78">
        <v>9.7929198408045801E-2</v>
      </c>
      <c r="N92" s="79">
        <f>M92*L92</f>
        <v>5773257.5226925584</v>
      </c>
      <c r="P92" s="80" t="s">
        <v>3</v>
      </c>
      <c r="Q92" s="104" t="s">
        <v>57</v>
      </c>
      <c r="R92" s="104" t="s">
        <v>228</v>
      </c>
      <c r="S92" s="77">
        <v>28247807.501057625</v>
      </c>
      <c r="T92" s="78">
        <v>7.802606876899712E-2</v>
      </c>
      <c r="U92" s="79">
        <f>T92*S92</f>
        <v>2204065.370650915</v>
      </c>
      <c r="V92" s="77">
        <v>29316066.331774145</v>
      </c>
      <c r="W92" s="78">
        <v>7.802606876899712E-2</v>
      </c>
      <c r="X92" s="79">
        <f>W92*V92</f>
        <v>2287417.4076394904</v>
      </c>
      <c r="Y92" s="77">
        <v>30337513.522152022</v>
      </c>
      <c r="Z92" s="78">
        <v>7.802606876899712E-2</v>
      </c>
      <c r="AA92" s="79">
        <f>Z92*Y92</f>
        <v>2367116.9163598139</v>
      </c>
      <c r="AC92" s="80" t="s">
        <v>3</v>
      </c>
      <c r="AD92" s="104" t="s">
        <v>57</v>
      </c>
      <c r="AE92" s="104" t="s">
        <v>228</v>
      </c>
      <c r="AF92" s="81"/>
      <c r="AG92" s="77">
        <v>5000751.9952776385</v>
      </c>
      <c r="AH92" s="78">
        <v>0.10044069307622776</v>
      </c>
      <c r="AI92" s="79">
        <f>AH92*AG92</f>
        <v>502278.99630801484</v>
      </c>
      <c r="AJ92" s="77">
        <v>4788178.1274251128</v>
      </c>
      <c r="AK92" s="78">
        <v>0.10044069307622776</v>
      </c>
      <c r="AL92" s="79">
        <f>AK92*AJ92</f>
        <v>480927.92969101272</v>
      </c>
      <c r="AM92" s="77">
        <v>4558569.7642758712</v>
      </c>
      <c r="AN92" s="78">
        <v>0.10044069307622776</v>
      </c>
      <c r="AO92" s="79">
        <f>AN92*AM92</f>
        <v>457865.90656020469</v>
      </c>
    </row>
    <row r="93" spans="2:41" x14ac:dyDescent="0.2">
      <c r="B93" s="103"/>
      <c r="C93" s="80"/>
      <c r="D93" s="104" t="s">
        <v>229</v>
      </c>
      <c r="E93" s="104" t="s">
        <v>229</v>
      </c>
      <c r="F93" s="77">
        <v>0</v>
      </c>
      <c r="G93" s="78">
        <v>0.3612529793976485</v>
      </c>
      <c r="H93" s="79">
        <f>G93*F92</f>
        <v>21612609.921155188</v>
      </c>
      <c r="I93" s="77">
        <v>0</v>
      </c>
      <c r="J93" s="78">
        <v>0.3612529793976485</v>
      </c>
      <c r="K93" s="79">
        <f>J93*I92</f>
        <v>21527967.610444963</v>
      </c>
      <c r="L93" s="77">
        <v>0</v>
      </c>
      <c r="M93" s="78">
        <v>0.3612529793976485</v>
      </c>
      <c r="N93" s="79">
        <f>M93*L92</f>
        <v>21297085.188141618</v>
      </c>
      <c r="P93" s="103"/>
      <c r="Q93" s="80"/>
      <c r="R93" s="104" t="s">
        <v>229</v>
      </c>
      <c r="S93" s="77">
        <v>0</v>
      </c>
      <c r="T93" s="78">
        <v>0.37950478939135868</v>
      </c>
      <c r="U93" s="79">
        <f>T93*S92</f>
        <v>10720178.236456515</v>
      </c>
      <c r="V93" s="77">
        <v>0</v>
      </c>
      <c r="W93" s="78">
        <v>0.37950478939135868</v>
      </c>
      <c r="X93" s="79">
        <f>W93*V92</f>
        <v>11125587.579023048</v>
      </c>
      <c r="Y93" s="77">
        <v>0</v>
      </c>
      <c r="Z93" s="78">
        <v>0.37950478939135868</v>
      </c>
      <c r="AA93" s="79">
        <f>Z93*Y92</f>
        <v>11513231.679881798</v>
      </c>
      <c r="AC93" s="103"/>
      <c r="AD93" s="80"/>
      <c r="AE93" s="104" t="s">
        <v>229</v>
      </c>
      <c r="AF93" s="81"/>
      <c r="AG93" s="77">
        <v>0</v>
      </c>
      <c r="AH93" s="78">
        <v>0.34802368246296156</v>
      </c>
      <c r="AI93" s="79">
        <f>AH93*AG92</f>
        <v>1740380.1244805264</v>
      </c>
      <c r="AJ93" s="77">
        <v>0</v>
      </c>
      <c r="AK93" s="78">
        <v>0.34802368246296156</v>
      </c>
      <c r="AL93" s="79">
        <f>AK93*AJ92</f>
        <v>1666399.3841950954</v>
      </c>
      <c r="AM93" s="77">
        <v>0</v>
      </c>
      <c r="AN93" s="78">
        <v>0.34802368246296156</v>
      </c>
      <c r="AO93" s="79">
        <f>AN93*AM92</f>
        <v>1586490.2361276033</v>
      </c>
    </row>
    <row r="94" spans="2:41" x14ac:dyDescent="0.2">
      <c r="B94" s="103"/>
      <c r="C94" s="80"/>
      <c r="D94" s="104" t="s">
        <v>230</v>
      </c>
      <c r="E94" s="104" t="s">
        <v>230</v>
      </c>
      <c r="F94" s="77"/>
      <c r="G94" s="78">
        <v>4.8657373838906511E-2</v>
      </c>
      <c r="H94" s="79">
        <f>G94*F92</f>
        <v>2911014.9965311349</v>
      </c>
      <c r="I94" s="77"/>
      <c r="J94" s="78">
        <v>4.8657373838906511E-2</v>
      </c>
      <c r="K94" s="79">
        <f>J94*I92</f>
        <v>2899614.4744878742</v>
      </c>
      <c r="L94" s="77"/>
      <c r="M94" s="78">
        <v>4.8657373838906511E-2</v>
      </c>
      <c r="N94" s="79">
        <f>M94*L92</f>
        <v>2868516.7867855392</v>
      </c>
      <c r="P94" s="103"/>
      <c r="Q94" s="80"/>
      <c r="R94" s="104" t="s">
        <v>230</v>
      </c>
      <c r="S94" s="77"/>
      <c r="T94" s="78">
        <v>4.5982221146698601E-2</v>
      </c>
      <c r="U94" s="79">
        <f>T94*S92</f>
        <v>1298896.9314230033</v>
      </c>
      <c r="V94" s="77"/>
      <c r="W94" s="78">
        <v>4.5982221146698601E-2</v>
      </c>
      <c r="X94" s="79">
        <f>W94*V92</f>
        <v>1348017.8452189241</v>
      </c>
      <c r="Y94" s="77"/>
      <c r="Z94" s="78">
        <v>4.5982221146698601E-2</v>
      </c>
      <c r="AA94" s="79">
        <f>Z94*Y92</f>
        <v>1394986.2558165535</v>
      </c>
      <c r="AC94" s="103"/>
      <c r="AD94" s="80"/>
      <c r="AE94" s="104" t="s">
        <v>230</v>
      </c>
      <c r="AF94" s="81"/>
      <c r="AG94" s="77"/>
      <c r="AH94" s="78">
        <v>5.7911402823690547E-2</v>
      </c>
      <c r="AI94" s="79">
        <f>AH94*AG92</f>
        <v>289600.56321989757</v>
      </c>
      <c r="AJ94" s="77"/>
      <c r="AK94" s="78">
        <v>5.7911402823690547E-2</v>
      </c>
      <c r="AL94" s="79">
        <f>AK94*AJ92</f>
        <v>277290.11232889997</v>
      </c>
      <c r="AM94" s="77"/>
      <c r="AN94" s="78">
        <v>5.7911402823690547E-2</v>
      </c>
      <c r="AO94" s="79">
        <f>AN94*AM92</f>
        <v>263993.16991887602</v>
      </c>
    </row>
    <row r="95" spans="2:41" x14ac:dyDescent="0.2">
      <c r="B95" s="103"/>
      <c r="C95" s="80"/>
      <c r="D95" s="104" t="s">
        <v>231</v>
      </c>
      <c r="E95" s="104" t="s">
        <v>231</v>
      </c>
      <c r="F95" s="77"/>
      <c r="G95" s="78">
        <v>2.0673046661689617E-2</v>
      </c>
      <c r="H95" s="79">
        <f>G95*F92</f>
        <v>1236802.2379384299</v>
      </c>
      <c r="I95" s="77"/>
      <c r="J95" s="78">
        <v>2.0673046661689617E-2</v>
      </c>
      <c r="K95" s="79">
        <f>J95*I92</f>
        <v>1231958.500893594</v>
      </c>
      <c r="L95" s="77"/>
      <c r="M95" s="78">
        <v>2.0673046661689617E-2</v>
      </c>
      <c r="N95" s="79">
        <f>M95*L92</f>
        <v>1218746.0338362993</v>
      </c>
      <c r="P95" s="103"/>
      <c r="Q95" s="80"/>
      <c r="R95" s="104" t="s">
        <v>231</v>
      </c>
      <c r="S95" s="77"/>
      <c r="T95" s="78">
        <v>2.0397206103055562E-2</v>
      </c>
      <c r="U95" s="79">
        <f>T95*S92</f>
        <v>576176.35155851126</v>
      </c>
      <c r="V95" s="77"/>
      <c r="W95" s="78">
        <v>2.0397206103055562E-2</v>
      </c>
      <c r="X95" s="79">
        <f>W95*V92</f>
        <v>597965.8471000453</v>
      </c>
      <c r="Y95" s="77"/>
      <c r="Z95" s="78">
        <v>2.0397206103055562E-2</v>
      </c>
      <c r="AA95" s="79">
        <f>Z95*Y92</f>
        <v>618800.51596556988</v>
      </c>
      <c r="AC95" s="103"/>
      <c r="AD95" s="80"/>
      <c r="AE95" s="104" t="s">
        <v>231</v>
      </c>
      <c r="AF95" s="81"/>
      <c r="AG95" s="77"/>
      <c r="AH95" s="78">
        <v>2.4466139131248385E-2</v>
      </c>
      <c r="AI95" s="79">
        <f>AH95*AG92</f>
        <v>122349.09407733066</v>
      </c>
      <c r="AJ95" s="77"/>
      <c r="AK95" s="78">
        <v>2.4466139131248385E-2</v>
      </c>
      <c r="AL95" s="79">
        <f>AK95*AJ92</f>
        <v>117148.23225078317</v>
      </c>
      <c r="AM95" s="77"/>
      <c r="AN95" s="78">
        <v>2.4466139131248385E-2</v>
      </c>
      <c r="AO95" s="79">
        <f>AN95*AM92</f>
        <v>111530.60209227561</v>
      </c>
    </row>
    <row r="96" spans="2:41" x14ac:dyDescent="0.2">
      <c r="B96" s="103"/>
      <c r="C96" s="80"/>
      <c r="D96" s="104" t="s">
        <v>232</v>
      </c>
      <c r="E96" s="104" t="s">
        <v>232</v>
      </c>
      <c r="F96" s="77"/>
      <c r="G96" s="78">
        <v>0.44804824465929272</v>
      </c>
      <c r="H96" s="79">
        <f>G96*F92</f>
        <v>26805292.9385546</v>
      </c>
      <c r="I96" s="77"/>
      <c r="J96" s="78">
        <v>0.44804824465929272</v>
      </c>
      <c r="K96" s="79">
        <f>J96*I92</f>
        <v>26700314.319967542</v>
      </c>
      <c r="L96" s="77"/>
      <c r="M96" s="78">
        <v>0.44804824465929272</v>
      </c>
      <c r="N96" s="79">
        <f>M96*L92</f>
        <v>26413959.687797628</v>
      </c>
      <c r="P96" s="103"/>
      <c r="Q96" s="80"/>
      <c r="R96" s="104" t="s">
        <v>232</v>
      </c>
      <c r="S96" s="77"/>
      <c r="T96" s="78">
        <v>0.45168818590601167</v>
      </c>
      <c r="U96" s="79">
        <f>T96*S92</f>
        <v>12759200.925974948</v>
      </c>
      <c r="V96" s="77"/>
      <c r="W96" s="78">
        <v>0.45168818590601167</v>
      </c>
      <c r="X96" s="79">
        <f>W96*V92</f>
        <v>13241720.81929937</v>
      </c>
      <c r="Y96" s="77"/>
      <c r="Z96" s="78">
        <v>0.45168818590601167</v>
      </c>
      <c r="AA96" s="79">
        <f>Z96*Y92</f>
        <v>13703096.447719945</v>
      </c>
      <c r="AC96" s="103"/>
      <c r="AD96" s="80"/>
      <c r="AE96" s="104" t="s">
        <v>232</v>
      </c>
      <c r="AF96" s="81"/>
      <c r="AG96" s="77"/>
      <c r="AH96" s="78">
        <v>0.44154382185538121</v>
      </c>
      <c r="AI96" s="79">
        <f>AH96*AG92</f>
        <v>2208051.1481458116</v>
      </c>
      <c r="AJ96" s="77"/>
      <c r="AK96" s="78">
        <v>0.44154382185538121</v>
      </c>
      <c r="AL96" s="79">
        <f>AK96*AJ92</f>
        <v>2114190.4701076266</v>
      </c>
      <c r="AM96" s="77"/>
      <c r="AN96" s="78">
        <v>0.44154382185538121</v>
      </c>
      <c r="AO96" s="79">
        <f>AN96*AM92</f>
        <v>2012808.3159127524</v>
      </c>
    </row>
    <row r="97" spans="2:41" x14ac:dyDescent="0.2">
      <c r="B97" s="103"/>
      <c r="C97" s="80"/>
      <c r="D97" s="104" t="s">
        <v>233</v>
      </c>
      <c r="E97" s="104" t="s">
        <v>233</v>
      </c>
      <c r="F97" s="77"/>
      <c r="G97" s="78">
        <v>2.343915703441677E-2</v>
      </c>
      <c r="H97" s="79">
        <f>G97*F92</f>
        <v>1402289.7713126731</v>
      </c>
      <c r="I97" s="77"/>
      <c r="J97" s="78">
        <v>2.343915703441677E-2</v>
      </c>
      <c r="K97" s="79">
        <f>J97*I92</f>
        <v>1396797.9289594255</v>
      </c>
      <c r="L97" s="77"/>
      <c r="M97" s="78">
        <v>2.343915703441677E-2</v>
      </c>
      <c r="N97" s="79">
        <f>M97*L92</f>
        <v>1381817.5975532236</v>
      </c>
      <c r="P97" s="103"/>
      <c r="Q97" s="80"/>
      <c r="R97" s="104" t="s">
        <v>233</v>
      </c>
      <c r="S97" s="77"/>
      <c r="T97" s="78">
        <v>2.4401528683878355E-2</v>
      </c>
      <c r="U97" s="79">
        <f>T97*S92</f>
        <v>689289.68499373179</v>
      </c>
      <c r="V97" s="77"/>
      <c r="W97" s="78">
        <v>2.4401528683878355E-2</v>
      </c>
      <c r="X97" s="79">
        <f>W97*V92</f>
        <v>715356.8334932673</v>
      </c>
      <c r="Y97" s="77"/>
      <c r="Z97" s="78">
        <v>2.4401528683878355E-2</v>
      </c>
      <c r="AA97" s="79">
        <f>Z97*Y92</f>
        <v>740281.70640834002</v>
      </c>
      <c r="AC97" s="103"/>
      <c r="AD97" s="80"/>
      <c r="AE97" s="104" t="s">
        <v>233</v>
      </c>
      <c r="AF97" s="81"/>
      <c r="AG97" s="77"/>
      <c r="AH97" s="78">
        <v>2.761426065049059E-2</v>
      </c>
      <c r="AI97" s="79">
        <f>AH97*AG92</f>
        <v>138092.06904605759</v>
      </c>
      <c r="AJ97" s="77"/>
      <c r="AK97" s="78">
        <v>2.761426065049059E-2</v>
      </c>
      <c r="AL97" s="79">
        <f>AK97*AJ92</f>
        <v>132221.99885169501</v>
      </c>
      <c r="AM97" s="77"/>
      <c r="AN97" s="78">
        <v>2.761426065049059E-2</v>
      </c>
      <c r="AO97" s="79">
        <f>AN97*AM92</f>
        <v>125881.53366415936</v>
      </c>
    </row>
    <row r="98" spans="2:41" x14ac:dyDescent="0.2">
      <c r="B98" s="92" t="s">
        <v>3</v>
      </c>
      <c r="C98" s="98" t="s">
        <v>58</v>
      </c>
      <c r="D98" s="98" t="s">
        <v>234</v>
      </c>
      <c r="E98" s="98" t="s">
        <v>58</v>
      </c>
      <c r="F98" s="99">
        <v>55623585.480069578</v>
      </c>
      <c r="G98" s="100">
        <v>0.48862119376274227</v>
      </c>
      <c r="H98" s="101">
        <f>G98*F98</f>
        <v>27178862.738635536</v>
      </c>
      <c r="I98" s="99">
        <v>57033468.290713191</v>
      </c>
      <c r="J98" s="100">
        <v>0.48862119376274227</v>
      </c>
      <c r="K98" s="101">
        <f>J98*I98</f>
        <v>27867761.360637788</v>
      </c>
      <c r="L98" s="99">
        <v>55977382.297126539</v>
      </c>
      <c r="M98" s="100">
        <v>0.48862119376274227</v>
      </c>
      <c r="N98" s="101">
        <f>M98*L98</f>
        <v>27351735.361735366</v>
      </c>
      <c r="P98" s="92" t="s">
        <v>3</v>
      </c>
      <c r="Q98" s="98" t="s">
        <v>58</v>
      </c>
      <c r="R98" s="98" t="s">
        <v>234</v>
      </c>
      <c r="S98" s="99">
        <v>23978704.192703251</v>
      </c>
      <c r="T98" s="100">
        <v>0.5028955665387379</v>
      </c>
      <c r="U98" s="101">
        <f>T98*S98</f>
        <v>12058784.029854311</v>
      </c>
      <c r="V98" s="99">
        <v>25156684.570585333</v>
      </c>
      <c r="W98" s="100">
        <v>0.5028955665387379</v>
      </c>
      <c r="X98" s="101">
        <f>W98*V98</f>
        <v>12651185.139360838</v>
      </c>
      <c r="Y98" s="99">
        <v>24706498.01574121</v>
      </c>
      <c r="Z98" s="100">
        <v>0.5028955665387379</v>
      </c>
      <c r="AA98" s="101">
        <f>Z98*Y98</f>
        <v>12424788.31681438</v>
      </c>
      <c r="AC98" s="92" t="s">
        <v>3</v>
      </c>
      <c r="AD98" s="98" t="s">
        <v>58</v>
      </c>
      <c r="AE98" s="98" t="s">
        <v>234</v>
      </c>
      <c r="AF98" s="102"/>
      <c r="AG98" s="99">
        <v>4872767.9506510217</v>
      </c>
      <c r="AH98" s="100">
        <v>0.48745166221448205</v>
      </c>
      <c r="AI98" s="101">
        <f>AH98*AG98</f>
        <v>2375238.8371302956</v>
      </c>
      <c r="AJ98" s="99">
        <v>4698860.4817697974</v>
      </c>
      <c r="AK98" s="100">
        <v>0.48745166221448205</v>
      </c>
      <c r="AL98" s="101">
        <f>AK98*AJ98</f>
        <v>2290467.3523526299</v>
      </c>
      <c r="AM98" s="99">
        <v>4396321.0138896536</v>
      </c>
      <c r="AN98" s="100">
        <v>0.48745166221448205</v>
      </c>
      <c r="AO98" s="101">
        <f>AN98*AM98</f>
        <v>2142993.9858489688</v>
      </c>
    </row>
    <row r="99" spans="2:41" x14ac:dyDescent="0.2">
      <c r="B99" s="92"/>
      <c r="C99" s="98"/>
      <c r="D99" s="98" t="s">
        <v>235</v>
      </c>
      <c r="E99" s="98" t="s">
        <v>235</v>
      </c>
      <c r="F99" s="99">
        <v>0</v>
      </c>
      <c r="G99" s="100">
        <v>0.42753832891603599</v>
      </c>
      <c r="H99" s="101">
        <f>G99*F98</f>
        <v>23781214.784467231</v>
      </c>
      <c r="I99" s="99">
        <v>0</v>
      </c>
      <c r="J99" s="100">
        <v>0.42753832891603599</v>
      </c>
      <c r="K99" s="101">
        <f>J99*I98</f>
        <v>24383993.725297246</v>
      </c>
      <c r="L99" s="99">
        <v>0</v>
      </c>
      <c r="M99" s="100">
        <v>0.42753832891603599</v>
      </c>
      <c r="N99" s="101">
        <f>M99*L98</f>
        <v>23932476.484407578</v>
      </c>
      <c r="P99" s="92"/>
      <c r="Q99" s="98"/>
      <c r="R99" s="98" t="s">
        <v>235</v>
      </c>
      <c r="S99" s="99">
        <v>0</v>
      </c>
      <c r="T99" s="100">
        <v>0.41344599179045477</v>
      </c>
      <c r="U99" s="101">
        <f>T99*S98</f>
        <v>9913899.1368021313</v>
      </c>
      <c r="V99" s="99">
        <v>0</v>
      </c>
      <c r="W99" s="100">
        <v>0.41344599179045477</v>
      </c>
      <c r="X99" s="101">
        <f>W99*V98</f>
        <v>10400930.402445283</v>
      </c>
      <c r="Y99" s="99">
        <v>0</v>
      </c>
      <c r="Z99" s="100">
        <v>0.41344599179045477</v>
      </c>
      <c r="AA99" s="101">
        <f>Z99*Y98</f>
        <v>10214802.575787028</v>
      </c>
      <c r="AC99" s="92"/>
      <c r="AD99" s="98"/>
      <c r="AE99" s="98" t="s">
        <v>235</v>
      </c>
      <c r="AF99" s="102"/>
      <c r="AG99" s="99">
        <v>0</v>
      </c>
      <c r="AH99" s="100">
        <v>0.43045395686268978</v>
      </c>
      <c r="AI99" s="101">
        <f>AH99*AG98</f>
        <v>2097502.2452314324</v>
      </c>
      <c r="AJ99" s="99">
        <v>0</v>
      </c>
      <c r="AK99" s="100">
        <v>0.43045395686268978</v>
      </c>
      <c r="AL99" s="101">
        <f>AK99*AJ98</f>
        <v>2022643.0871235342</v>
      </c>
      <c r="AM99" s="99">
        <v>0</v>
      </c>
      <c r="AN99" s="100">
        <v>0.43045395686268978</v>
      </c>
      <c r="AO99" s="101">
        <f>AN99*AM98</f>
        <v>1892413.7760673936</v>
      </c>
    </row>
    <row r="100" spans="2:41" x14ac:dyDescent="0.2">
      <c r="B100" s="92"/>
      <c r="C100" s="98"/>
      <c r="D100" s="98" t="s">
        <v>236</v>
      </c>
      <c r="E100" s="98" t="s">
        <v>236</v>
      </c>
      <c r="F100" s="99"/>
      <c r="G100" s="100">
        <v>8.3840477321221754E-2</v>
      </c>
      <c r="H100" s="101">
        <f>G100*F98</f>
        <v>4663507.9569668127</v>
      </c>
      <c r="I100" s="99"/>
      <c r="J100" s="100">
        <v>8.3840477321221754E-2</v>
      </c>
      <c r="K100" s="101">
        <f>J100*I98</f>
        <v>4781713.204778159</v>
      </c>
      <c r="L100" s="99"/>
      <c r="M100" s="100">
        <v>8.3840477321221754E-2</v>
      </c>
      <c r="N100" s="101">
        <f>M100*L98</f>
        <v>4693170.4509835979</v>
      </c>
      <c r="P100" s="92"/>
      <c r="Q100" s="98"/>
      <c r="R100" s="98" t="s">
        <v>236</v>
      </c>
      <c r="S100" s="99"/>
      <c r="T100" s="100">
        <v>8.365844167080734E-2</v>
      </c>
      <c r="U100" s="101">
        <f>T100*S98</f>
        <v>2006021.0260468083</v>
      </c>
      <c r="V100" s="99"/>
      <c r="W100" s="100">
        <v>8.365844167080734E-2</v>
      </c>
      <c r="X100" s="101">
        <f>W100*V98</f>
        <v>2104569.0287792119</v>
      </c>
      <c r="Y100" s="99"/>
      <c r="Z100" s="100">
        <v>8.365844167080734E-2</v>
      </c>
      <c r="AA100" s="101">
        <f>Z100*Y98</f>
        <v>2066907.1231398033</v>
      </c>
      <c r="AC100" s="92"/>
      <c r="AD100" s="98"/>
      <c r="AE100" s="98" t="s">
        <v>236</v>
      </c>
      <c r="AF100" s="102"/>
      <c r="AG100" s="99"/>
      <c r="AH100" s="100">
        <v>8.2094380922828142E-2</v>
      </c>
      <c r="AI100" s="101">
        <f>AH100*AG98</f>
        <v>400026.8682892936</v>
      </c>
      <c r="AJ100" s="99"/>
      <c r="AK100" s="100">
        <v>8.2094380922828142E-2</v>
      </c>
      <c r="AL100" s="101">
        <f>AK100*AJ98</f>
        <v>385750.04229363351</v>
      </c>
      <c r="AM100" s="99"/>
      <c r="AN100" s="100">
        <v>8.2094380922828142E-2</v>
      </c>
      <c r="AO100" s="101">
        <f>AN100*AM98</f>
        <v>360913.25197329128</v>
      </c>
    </row>
    <row r="101" spans="2:41" x14ac:dyDescent="0.2">
      <c r="B101" s="80" t="s">
        <v>3</v>
      </c>
      <c r="C101" s="104" t="s">
        <v>59</v>
      </c>
      <c r="D101" s="104" t="s">
        <v>237</v>
      </c>
      <c r="E101" s="104" t="s">
        <v>237</v>
      </c>
      <c r="F101" s="77">
        <v>59347921.717403099</v>
      </c>
      <c r="G101" s="78">
        <v>4.8079245490157026E-2</v>
      </c>
      <c r="H101" s="79">
        <f>G101*F101</f>
        <v>2853403.2975816452</v>
      </c>
      <c r="I101" s="77">
        <v>61459426.871880054</v>
      </c>
      <c r="J101" s="78">
        <v>4.8079245490157026E-2</v>
      </c>
      <c r="K101" s="79">
        <f>J101*I101</f>
        <v>2954922.8722574748</v>
      </c>
      <c r="L101" s="77">
        <v>60270672.724773057</v>
      </c>
      <c r="M101" s="78">
        <v>4.8079245490157026E-2</v>
      </c>
      <c r="N101" s="79">
        <f>M101*L101</f>
        <v>2897768.469791275</v>
      </c>
      <c r="P101" s="80" t="s">
        <v>3</v>
      </c>
      <c r="Q101" s="104" t="s">
        <v>59</v>
      </c>
      <c r="R101" s="104" t="s">
        <v>237</v>
      </c>
      <c r="S101" s="77">
        <v>19167549.323209997</v>
      </c>
      <c r="T101" s="78">
        <v>4.5794131014604729E-2</v>
      </c>
      <c r="U101" s="79">
        <f>T101*S101</f>
        <v>877761.26493597683</v>
      </c>
      <c r="V101" s="77">
        <v>20188706.998347003</v>
      </c>
      <c r="W101" s="78">
        <v>4.5794131014604729E-2</v>
      </c>
      <c r="X101" s="79">
        <f>W101*V101</f>
        <v>924524.29329777008</v>
      </c>
      <c r="Y101" s="77">
        <v>20560208.070765689</v>
      </c>
      <c r="Z101" s="78">
        <v>4.5794131014604729E-2</v>
      </c>
      <c r="AA101" s="79">
        <f>Z101*Y101</f>
        <v>941536.86208017753</v>
      </c>
      <c r="AC101" s="80" t="s">
        <v>3</v>
      </c>
      <c r="AD101" s="104" t="s">
        <v>59</v>
      </c>
      <c r="AE101" s="104" t="s">
        <v>237</v>
      </c>
      <c r="AF101" s="81"/>
      <c r="AG101" s="77">
        <v>4964878.6063499609</v>
      </c>
      <c r="AH101" s="78">
        <v>5.5018008508854327E-2</v>
      </c>
      <c r="AI101" s="79">
        <f>AH101*AG101</f>
        <v>273157.73340959096</v>
      </c>
      <c r="AJ101" s="77">
        <v>4913922.5631955694</v>
      </c>
      <c r="AK101" s="78">
        <v>5.5018008508854327E-2</v>
      </c>
      <c r="AL101" s="79">
        <f>AK101*AJ101</f>
        <v>270354.23339374509</v>
      </c>
      <c r="AM101" s="77">
        <v>4550757.6516315443</v>
      </c>
      <c r="AN101" s="78">
        <v>5.5018008508854327E-2</v>
      </c>
      <c r="AO101" s="79">
        <f>AN101*AM101</f>
        <v>250373.62319919825</v>
      </c>
    </row>
    <row r="102" spans="2:41" x14ac:dyDescent="0.2">
      <c r="B102" s="103"/>
      <c r="C102" s="104"/>
      <c r="D102" s="104" t="s">
        <v>238</v>
      </c>
      <c r="E102" s="104" t="s">
        <v>59</v>
      </c>
      <c r="F102" s="77">
        <v>0</v>
      </c>
      <c r="G102" s="78">
        <v>0.60788622827580052</v>
      </c>
      <c r="H102" s="79">
        <f>G102*F101</f>
        <v>36076784.288799636</v>
      </c>
      <c r="I102" s="77">
        <v>0</v>
      </c>
      <c r="J102" s="78">
        <v>0.60788622827580052</v>
      </c>
      <c r="K102" s="79">
        <f>J102*I101</f>
        <v>37360339.193139546</v>
      </c>
      <c r="L102" s="77">
        <v>0</v>
      </c>
      <c r="M102" s="78">
        <v>0.60788622827580052</v>
      </c>
      <c r="N102" s="79">
        <f>M102*L101</f>
        <v>36637711.918307461</v>
      </c>
      <c r="P102" s="103"/>
      <c r="Q102" s="104"/>
      <c r="R102" s="104" t="s">
        <v>238</v>
      </c>
      <c r="S102" s="77">
        <v>0</v>
      </c>
      <c r="T102" s="78">
        <v>0.63289825060969718</v>
      </c>
      <c r="U102" s="79">
        <f>T102*S101</f>
        <v>12131108.435134692</v>
      </c>
      <c r="V102" s="77">
        <v>0</v>
      </c>
      <c r="W102" s="78">
        <v>0.63289825060969718</v>
      </c>
      <c r="X102" s="79">
        <f>W102*V101</f>
        <v>12777397.341325568</v>
      </c>
      <c r="Y102" s="77">
        <v>0</v>
      </c>
      <c r="Z102" s="78">
        <v>0.63289825060969718</v>
      </c>
      <c r="AA102" s="79">
        <f>Z102*Y101</f>
        <v>13012519.720158981</v>
      </c>
      <c r="AC102" s="103"/>
      <c r="AD102" s="104"/>
      <c r="AE102" s="104" t="s">
        <v>238</v>
      </c>
      <c r="AF102" s="81"/>
      <c r="AG102" s="77">
        <v>0</v>
      </c>
      <c r="AH102" s="78">
        <v>0.57785262355590894</v>
      </c>
      <c r="AI102" s="79">
        <f>AH102*AG101</f>
        <v>2868968.1283159298</v>
      </c>
      <c r="AJ102" s="77">
        <v>0</v>
      </c>
      <c r="AK102" s="78">
        <v>0.57785262355590894</v>
      </c>
      <c r="AL102" s="79">
        <f>AK102*AJ101</f>
        <v>2839523.0450931364</v>
      </c>
      <c r="AM102" s="77">
        <v>0</v>
      </c>
      <c r="AN102" s="78">
        <v>0.57785262355590894</v>
      </c>
      <c r="AO102" s="79">
        <f>AN102*AM101</f>
        <v>2629667.2481624149</v>
      </c>
    </row>
    <row r="103" spans="2:41" x14ac:dyDescent="0.2">
      <c r="B103" s="103"/>
      <c r="C103" s="104"/>
      <c r="D103" s="104" t="s">
        <v>239</v>
      </c>
      <c r="E103" s="104" t="s">
        <v>239</v>
      </c>
      <c r="F103" s="77"/>
      <c r="G103" s="78">
        <v>9.2534679526192279E-2</v>
      </c>
      <c r="H103" s="79">
        <f>G103*F101</f>
        <v>5491740.9166654423</v>
      </c>
      <c r="I103" s="77"/>
      <c r="J103" s="78">
        <v>9.2534679526192279E-2</v>
      </c>
      <c r="K103" s="79">
        <f>J103*I101</f>
        <v>5687128.3694528705</v>
      </c>
      <c r="L103" s="77"/>
      <c r="M103" s="78">
        <v>9.2534679526192279E-2</v>
      </c>
      <c r="N103" s="79">
        <f>M103*L101</f>
        <v>5577127.3854148928</v>
      </c>
      <c r="P103" s="103"/>
      <c r="Q103" s="104"/>
      <c r="R103" s="104" t="s">
        <v>239</v>
      </c>
      <c r="S103" s="77"/>
      <c r="T103" s="78">
        <v>6.1480527937975149E-2</v>
      </c>
      <c r="U103" s="79">
        <f>T103*S101</f>
        <v>1178431.0516681289</v>
      </c>
      <c r="V103" s="77"/>
      <c r="W103" s="78">
        <v>6.1480527937975149E-2</v>
      </c>
      <c r="X103" s="79">
        <f>W103*V101</f>
        <v>1241212.3646434674</v>
      </c>
      <c r="Y103" s="77"/>
      <c r="Z103" s="78">
        <v>6.1480527937975149E-2</v>
      </c>
      <c r="AA103" s="79">
        <f>Z103*Y101</f>
        <v>1264052.446705292</v>
      </c>
      <c r="AC103" s="103"/>
      <c r="AD103" s="104"/>
      <c r="AE103" s="104" t="s">
        <v>239</v>
      </c>
      <c r="AF103" s="81"/>
      <c r="AG103" s="77"/>
      <c r="AH103" s="78">
        <v>0.1067757235105094</v>
      </c>
      <c r="AI103" s="79">
        <f>AH103*AG101</f>
        <v>530128.5053348667</v>
      </c>
      <c r="AJ103" s="77"/>
      <c r="AK103" s="78">
        <v>0.1067757235105094</v>
      </c>
      <c r="AL103" s="79">
        <f>AK103*AJ101</f>
        <v>524687.63695982378</v>
      </c>
      <c r="AM103" s="77"/>
      <c r="AN103" s="78">
        <v>0.1067757235105094</v>
      </c>
      <c r="AO103" s="79">
        <f>AN103*AM101</f>
        <v>485910.44077394484</v>
      </c>
    </row>
    <row r="104" spans="2:41" x14ac:dyDescent="0.2">
      <c r="B104" s="103"/>
      <c r="C104" s="104"/>
      <c r="D104" s="104" t="s">
        <v>240</v>
      </c>
      <c r="E104" s="104" t="s">
        <v>240</v>
      </c>
      <c r="F104" s="77"/>
      <c r="G104" s="78">
        <v>8.2071316914530998E-2</v>
      </c>
      <c r="H104" s="79">
        <f>G104*F101</f>
        <v>4870762.0914877662</v>
      </c>
      <c r="I104" s="77"/>
      <c r="J104" s="78">
        <v>8.2071316914530998E-2</v>
      </c>
      <c r="K104" s="79">
        <f>J104*I101</f>
        <v>5044056.1001875103</v>
      </c>
      <c r="L104" s="77"/>
      <c r="M104" s="78">
        <v>8.2071316914530998E-2</v>
      </c>
      <c r="N104" s="79">
        <f>M104*L101</f>
        <v>4946493.4818468289</v>
      </c>
      <c r="P104" s="103"/>
      <c r="Q104" s="104"/>
      <c r="R104" s="104" t="s">
        <v>240</v>
      </c>
      <c r="S104" s="77"/>
      <c r="T104" s="78">
        <v>6.4980285101813945E-2</v>
      </c>
      <c r="U104" s="79">
        <f>T104*S101</f>
        <v>1245512.8197252667</v>
      </c>
      <c r="V104" s="77"/>
      <c r="W104" s="78">
        <v>6.4980285101813945E-2</v>
      </c>
      <c r="X104" s="79">
        <f>W104*V101</f>
        <v>1311867.9365895747</v>
      </c>
      <c r="Y104" s="77"/>
      <c r="Z104" s="78">
        <v>6.4980285101813945E-2</v>
      </c>
      <c r="AA104" s="79">
        <f>Z104*Y101</f>
        <v>1336008.1821909705</v>
      </c>
      <c r="AC104" s="103"/>
      <c r="AD104" s="104"/>
      <c r="AE104" s="104" t="s">
        <v>240</v>
      </c>
      <c r="AF104" s="81"/>
      <c r="AG104" s="77"/>
      <c r="AH104" s="78">
        <v>9.2143923621369112E-2</v>
      </c>
      <c r="AI104" s="79">
        <f>AH104*AG101</f>
        <v>457483.3950928803</v>
      </c>
      <c r="AJ104" s="77"/>
      <c r="AK104" s="78">
        <v>9.2143923621369112E-2</v>
      </c>
      <c r="AL104" s="79">
        <f>AK104*AJ101</f>
        <v>452788.10534441489</v>
      </c>
      <c r="AM104" s="77"/>
      <c r="AN104" s="78">
        <v>9.2143923621369112E-2</v>
      </c>
      <c r="AO104" s="79">
        <f>AN104*AM101</f>
        <v>419324.6654712981</v>
      </c>
    </row>
    <row r="105" spans="2:41" x14ac:dyDescent="0.2">
      <c r="B105" s="103"/>
      <c r="C105" s="104"/>
      <c r="D105" s="104" t="s">
        <v>241</v>
      </c>
      <c r="E105" s="104" t="s">
        <v>241</v>
      </c>
      <c r="F105" s="77"/>
      <c r="G105" s="78">
        <v>0.16942852979331924</v>
      </c>
      <c r="H105" s="79">
        <f>G105*F101</f>
        <v>10055231.122868609</v>
      </c>
      <c r="I105" s="77"/>
      <c r="J105" s="78">
        <v>0.16942852979331924</v>
      </c>
      <c r="K105" s="79">
        <f>J105*I101</f>
        <v>10412980.336842654</v>
      </c>
      <c r="L105" s="77"/>
      <c r="M105" s="78">
        <v>0.16942852979331924</v>
      </c>
      <c r="N105" s="79">
        <f>M105*L101</f>
        <v>10211571.469412604</v>
      </c>
      <c r="P105" s="103"/>
      <c r="Q105" s="104"/>
      <c r="R105" s="104" t="s">
        <v>241</v>
      </c>
      <c r="S105" s="77"/>
      <c r="T105" s="78">
        <v>0.19484680533590898</v>
      </c>
      <c r="U105" s="79">
        <f>T105*S101</f>
        <v>3734735.7517459323</v>
      </c>
      <c r="V105" s="77"/>
      <c r="W105" s="78">
        <v>0.19484680533590898</v>
      </c>
      <c r="X105" s="79">
        <f>W105*V101</f>
        <v>3933705.0624906216</v>
      </c>
      <c r="Y105" s="77"/>
      <c r="Z105" s="78">
        <v>0.19484680533590898</v>
      </c>
      <c r="AA105" s="79">
        <f>Z105*Y101</f>
        <v>4006090.8596302671</v>
      </c>
      <c r="AC105" s="103"/>
      <c r="AD105" s="104"/>
      <c r="AE105" s="104" t="s">
        <v>241</v>
      </c>
      <c r="AF105" s="81"/>
      <c r="AG105" s="77"/>
      <c r="AH105" s="78">
        <v>0.16820972080335825</v>
      </c>
      <c r="AI105" s="79">
        <f>AH105*AG101</f>
        <v>835140.84419669327</v>
      </c>
      <c r="AJ105" s="77"/>
      <c r="AK105" s="78">
        <v>0.16820972080335825</v>
      </c>
      <c r="AL105" s="79">
        <f>AK105*AJ101</f>
        <v>826569.54240444931</v>
      </c>
      <c r="AM105" s="77"/>
      <c r="AN105" s="78">
        <v>0.16820972080335825</v>
      </c>
      <c r="AO105" s="79">
        <f>AN105*AM101</f>
        <v>765481.67402468831</v>
      </c>
    </row>
    <row r="106" spans="2:41" x14ac:dyDescent="0.2">
      <c r="B106" s="92" t="s">
        <v>3</v>
      </c>
      <c r="C106" s="98" t="s">
        <v>60</v>
      </c>
      <c r="D106" s="98" t="s">
        <v>242</v>
      </c>
      <c r="E106" s="98" t="s">
        <v>242</v>
      </c>
      <c r="F106" s="99">
        <v>92754921.005327418</v>
      </c>
      <c r="G106" s="100">
        <v>0.39964187582193983</v>
      </c>
      <c r="H106" s="101">
        <f>G106*F106</f>
        <v>37068750.622284897</v>
      </c>
      <c r="I106" s="99">
        <v>91914212.580207989</v>
      </c>
      <c r="J106" s="100">
        <v>0.39964187582193983</v>
      </c>
      <c r="K106" s="101">
        <f>J106*I106</f>
        <v>36732768.330250859</v>
      </c>
      <c r="L106" s="99">
        <v>90129255.419909865</v>
      </c>
      <c r="M106" s="100">
        <v>0.39964187582193983</v>
      </c>
      <c r="N106" s="101">
        <f>M106*L106</f>
        <v>36019424.702447519</v>
      </c>
      <c r="P106" s="92" t="s">
        <v>3</v>
      </c>
      <c r="Q106" s="98" t="s">
        <v>60</v>
      </c>
      <c r="R106" s="98" t="s">
        <v>242</v>
      </c>
      <c r="S106" s="99">
        <v>33696761.118860774</v>
      </c>
      <c r="T106" s="100">
        <v>0.42403850284385247</v>
      </c>
      <c r="U106" s="101">
        <f>T106*S106</f>
        <v>14288724.135528661</v>
      </c>
      <c r="V106" s="99">
        <v>34784277.517258964</v>
      </c>
      <c r="W106" s="100">
        <v>0.42403850284385247</v>
      </c>
      <c r="X106" s="101">
        <f>W106*V106</f>
        <v>14749872.960923569</v>
      </c>
      <c r="Y106" s="99">
        <v>33264138.672141172</v>
      </c>
      <c r="Z106" s="100">
        <v>0.42403850284385247</v>
      </c>
      <c r="AA106" s="101">
        <f>Z106*Y106</f>
        <v>14105275.560925037</v>
      </c>
      <c r="AC106" s="92" t="s">
        <v>3</v>
      </c>
      <c r="AD106" s="98" t="s">
        <v>60</v>
      </c>
      <c r="AE106" s="98" t="s">
        <v>242</v>
      </c>
      <c r="AF106" s="102"/>
      <c r="AG106" s="99">
        <v>7383190.003694986</v>
      </c>
      <c r="AH106" s="100">
        <v>0.39840769382771357</v>
      </c>
      <c r="AI106" s="101">
        <f>AH106*AG106</f>
        <v>2941519.7024639472</v>
      </c>
      <c r="AJ106" s="99">
        <v>6982585.8189790137</v>
      </c>
      <c r="AK106" s="100">
        <v>0.39840769382771357</v>
      </c>
      <c r="AL106" s="101">
        <f>AK106*AJ106</f>
        <v>2781915.9130935255</v>
      </c>
      <c r="AM106" s="99">
        <v>6236563.8100688998</v>
      </c>
      <c r="AN106" s="100">
        <v>0.39840769382771357</v>
      </c>
      <c r="AO106" s="101">
        <f>AN106*AM106</f>
        <v>2484695.0049789292</v>
      </c>
    </row>
    <row r="107" spans="2:41" x14ac:dyDescent="0.2">
      <c r="B107" s="92"/>
      <c r="C107" s="92"/>
      <c r="D107" s="92" t="s">
        <v>243</v>
      </c>
      <c r="E107" s="92" t="s">
        <v>243</v>
      </c>
      <c r="F107" s="112">
        <v>0</v>
      </c>
      <c r="G107" s="113">
        <v>0.131406861477704</v>
      </c>
      <c r="H107" s="101">
        <f>G107*F106</f>
        <v>12188633.055922437</v>
      </c>
      <c r="I107" s="112">
        <v>0</v>
      </c>
      <c r="J107" s="113">
        <v>0.131406861477704</v>
      </c>
      <c r="K107" s="101">
        <f>J107*I106</f>
        <v>12078158.200359629</v>
      </c>
      <c r="L107" s="112">
        <v>0</v>
      </c>
      <c r="M107" s="113">
        <v>0.131406861477704</v>
      </c>
      <c r="N107" s="101">
        <f>M107*L106</f>
        <v>11843602.582052698</v>
      </c>
      <c r="P107" s="92"/>
      <c r="Q107" s="92"/>
      <c r="R107" s="92" t="s">
        <v>243</v>
      </c>
      <c r="S107" s="112">
        <v>0</v>
      </c>
      <c r="T107" s="113">
        <v>0.14147283662112062</v>
      </c>
      <c r="U107" s="101">
        <f>T107*S106</f>
        <v>4767176.3804295203</v>
      </c>
      <c r="V107" s="112">
        <v>0</v>
      </c>
      <c r="W107" s="113">
        <v>0.14147283662112062</v>
      </c>
      <c r="X107" s="101">
        <f>W107*V106</f>
        <v>4921030.410182897</v>
      </c>
      <c r="Y107" s="112">
        <v>0</v>
      </c>
      <c r="Z107" s="113">
        <v>0.14147283662112062</v>
      </c>
      <c r="AA107" s="101">
        <f>Z107*Y106</f>
        <v>4705972.0557061285</v>
      </c>
      <c r="AC107" s="92"/>
      <c r="AD107" s="92"/>
      <c r="AE107" s="92" t="s">
        <v>243</v>
      </c>
      <c r="AF107" s="114"/>
      <c r="AG107" s="112">
        <v>0</v>
      </c>
      <c r="AH107" s="113">
        <v>0.11791919348556035</v>
      </c>
      <c r="AI107" s="101">
        <f>AH107*AG106</f>
        <v>870619.81058636412</v>
      </c>
      <c r="AJ107" s="112">
        <v>0</v>
      </c>
      <c r="AK107" s="113">
        <v>0.11791919348556035</v>
      </c>
      <c r="AL107" s="101">
        <f>AK107*AJ106</f>
        <v>823380.88821771613</v>
      </c>
      <c r="AM107" s="112">
        <v>0</v>
      </c>
      <c r="AN107" s="113">
        <v>0.11791919348556035</v>
      </c>
      <c r="AO107" s="101">
        <f>AN107*AM106</f>
        <v>735410.57460455806</v>
      </c>
    </row>
    <row r="108" spans="2:41" x14ac:dyDescent="0.2">
      <c r="B108" s="92"/>
      <c r="C108" s="92"/>
      <c r="D108" s="92" t="s">
        <v>244</v>
      </c>
      <c r="E108" s="92" t="s">
        <v>244</v>
      </c>
      <c r="F108" s="114"/>
      <c r="G108" s="113">
        <v>0.23069900770848162</v>
      </c>
      <c r="H108" s="101">
        <f>G108*F106</f>
        <v>21398468.236007635</v>
      </c>
      <c r="I108" s="114"/>
      <c r="J108" s="113">
        <v>0.23069900770848162</v>
      </c>
      <c r="K108" s="101">
        <f>J108*I106</f>
        <v>21204517.636560421</v>
      </c>
      <c r="L108" s="114"/>
      <c r="M108" s="113">
        <v>0.23069900770848162</v>
      </c>
      <c r="N108" s="101">
        <f>M108*L106</f>
        <v>20792729.790877495</v>
      </c>
      <c r="P108" s="92"/>
      <c r="Q108" s="92"/>
      <c r="R108" s="92" t="s">
        <v>244</v>
      </c>
      <c r="S108" s="114"/>
      <c r="T108" s="113">
        <v>0.18477968845905615</v>
      </c>
      <c r="U108" s="101">
        <f>T108*S106</f>
        <v>6226477.02162233</v>
      </c>
      <c r="V108" s="114"/>
      <c r="W108" s="113">
        <v>0.18477968845905615</v>
      </c>
      <c r="X108" s="101">
        <f>W108*V106</f>
        <v>6427427.9629124627</v>
      </c>
      <c r="Y108" s="114"/>
      <c r="Z108" s="113">
        <v>0.18477968845905615</v>
      </c>
      <c r="AA108" s="101">
        <f>Z108*Y106</f>
        <v>6146537.1806970872</v>
      </c>
      <c r="AC108" s="92"/>
      <c r="AD108" s="92"/>
      <c r="AE108" s="92" t="s">
        <v>244</v>
      </c>
      <c r="AF108" s="114"/>
      <c r="AG108" s="114"/>
      <c r="AH108" s="113">
        <v>0.24132994856286433</v>
      </c>
      <c r="AI108" s="101">
        <f>AH108*AG106</f>
        <v>1781784.8638215649</v>
      </c>
      <c r="AJ108" s="114"/>
      <c r="AK108" s="113">
        <v>0.24132994856286433</v>
      </c>
      <c r="AL108" s="101">
        <f>AK108*AJ106</f>
        <v>1685107.0765299913</v>
      </c>
      <c r="AM108" s="114"/>
      <c r="AN108" s="113">
        <v>0.24132994856286433</v>
      </c>
      <c r="AO108" s="101">
        <f>AN108*AM106</f>
        <v>1505069.6234929487</v>
      </c>
    </row>
    <row r="109" spans="2:41" x14ac:dyDescent="0.2">
      <c r="B109" s="92"/>
      <c r="C109" s="92"/>
      <c r="D109" s="92" t="s">
        <v>245</v>
      </c>
      <c r="E109" s="92" t="s">
        <v>245</v>
      </c>
      <c r="F109" s="114"/>
      <c r="G109" s="113">
        <v>2.1340952134412661E-2</v>
      </c>
      <c r="H109" s="101">
        <f>G109*F106</f>
        <v>1979478.3294059199</v>
      </c>
      <c r="I109" s="114"/>
      <c r="J109" s="113">
        <v>2.1340952134412661E-2</v>
      </c>
      <c r="K109" s="101">
        <f>J109*I106</f>
        <v>1961536.8111464488</v>
      </c>
      <c r="L109" s="114"/>
      <c r="M109" s="113">
        <v>2.1340952134412661E-2</v>
      </c>
      <c r="N109" s="101">
        <f>M109*L106</f>
        <v>1923444.1258265493</v>
      </c>
      <c r="P109" s="92"/>
      <c r="Q109" s="92"/>
      <c r="R109" s="92" t="s">
        <v>245</v>
      </c>
      <c r="S109" s="114"/>
      <c r="T109" s="113">
        <v>2.1904227128927214E-2</v>
      </c>
      <c r="U109" s="101">
        <f>T109*S106</f>
        <v>738101.50905672996</v>
      </c>
      <c r="V109" s="114"/>
      <c r="W109" s="113">
        <v>2.1904227128927214E-2</v>
      </c>
      <c r="X109" s="101">
        <f>W109*V106</f>
        <v>761922.71525367675</v>
      </c>
      <c r="Y109" s="114"/>
      <c r="Z109" s="113">
        <v>2.1904227128927214E-2</v>
      </c>
      <c r="AA109" s="101">
        <f>Z109*Y106</f>
        <v>728625.24872271158</v>
      </c>
      <c r="AC109" s="92"/>
      <c r="AD109" s="92"/>
      <c r="AE109" s="92" t="s">
        <v>245</v>
      </c>
      <c r="AF109" s="114"/>
      <c r="AG109" s="114"/>
      <c r="AH109" s="113">
        <v>2.527861844652457E-2</v>
      </c>
      <c r="AI109" s="101">
        <f>AH109*AG106</f>
        <v>186636.84302159987</v>
      </c>
      <c r="AJ109" s="114"/>
      <c r="AK109" s="113">
        <v>2.527861844652457E-2</v>
      </c>
      <c r="AL109" s="101">
        <f>AK109*AJ106</f>
        <v>176510.12268808376</v>
      </c>
      <c r="AM109" s="114"/>
      <c r="AN109" s="113">
        <v>2.527861844652457E-2</v>
      </c>
      <c r="AO109" s="101">
        <f>AN109*AM106</f>
        <v>157651.71697213524</v>
      </c>
    </row>
    <row r="110" spans="2:41" x14ac:dyDescent="0.2">
      <c r="B110" s="92"/>
      <c r="C110" s="92"/>
      <c r="D110" s="92" t="s">
        <v>246</v>
      </c>
      <c r="E110" s="92" t="s">
        <v>246</v>
      </c>
      <c r="F110" s="114"/>
      <c r="G110" s="113">
        <v>0.21691130285746199</v>
      </c>
      <c r="H110" s="101">
        <f>G110*F106</f>
        <v>20119590.761706538</v>
      </c>
      <c r="I110" s="114"/>
      <c r="J110" s="113">
        <v>0.21691130285746199</v>
      </c>
      <c r="K110" s="101">
        <f>J110*I106</f>
        <v>19937231.601890638</v>
      </c>
      <c r="L110" s="114"/>
      <c r="M110" s="113">
        <v>0.21691130285746199</v>
      </c>
      <c r="N110" s="101">
        <f>M110*L106</f>
        <v>19550054.218705617</v>
      </c>
      <c r="P110" s="92"/>
      <c r="Q110" s="92"/>
      <c r="R110" s="92" t="s">
        <v>246</v>
      </c>
      <c r="S110" s="114"/>
      <c r="T110" s="113">
        <v>0.22780474494704361</v>
      </c>
      <c r="U110" s="101">
        <f>T110*S106</f>
        <v>7676282.0722235348</v>
      </c>
      <c r="V110" s="114"/>
      <c r="W110" s="113">
        <v>0.22780474494704361</v>
      </c>
      <c r="X110" s="101">
        <f>W110*V106</f>
        <v>7924023.4679863621</v>
      </c>
      <c r="Y110" s="114"/>
      <c r="Z110" s="113">
        <v>0.22780474494704361</v>
      </c>
      <c r="AA110" s="101">
        <f>Z110*Y106</f>
        <v>7577728.6260902099</v>
      </c>
      <c r="AC110" s="92"/>
      <c r="AD110" s="92"/>
      <c r="AE110" s="92" t="s">
        <v>246</v>
      </c>
      <c r="AF110" s="114"/>
      <c r="AG110" s="114"/>
      <c r="AH110" s="113">
        <v>0.21706454567733713</v>
      </c>
      <c r="AI110" s="101">
        <f>AH110*AG106</f>
        <v>1602628.7838015091</v>
      </c>
      <c r="AJ110" s="114"/>
      <c r="AK110" s="113">
        <v>0.21706454567733713</v>
      </c>
      <c r="AL110" s="101">
        <f>AK110*AJ106</f>
        <v>1515671.8184496965</v>
      </c>
      <c r="AM110" s="114"/>
      <c r="AN110" s="113">
        <v>0.21706454567733713</v>
      </c>
      <c r="AO110" s="101">
        <f>AN110*AM106</f>
        <v>1353736.8900203283</v>
      </c>
    </row>
    <row r="111" spans="2:41" x14ac:dyDescent="0.2">
      <c r="B111" s="80" t="s">
        <v>3</v>
      </c>
      <c r="C111" s="104" t="s">
        <v>61</v>
      </c>
      <c r="D111" s="80" t="s">
        <v>247</v>
      </c>
      <c r="E111" s="80" t="s">
        <v>247</v>
      </c>
      <c r="F111" s="115">
        <v>58130384.087208532</v>
      </c>
      <c r="G111" s="116">
        <v>0.25590132872361443</v>
      </c>
      <c r="H111" s="117">
        <f>G111*F111</f>
        <v>14875642.527130716</v>
      </c>
      <c r="I111" s="115">
        <v>58842587.663384899</v>
      </c>
      <c r="J111" s="116">
        <v>0.25590132872361443</v>
      </c>
      <c r="K111" s="117">
        <f>J111*I111</f>
        <v>15057896.368595958</v>
      </c>
      <c r="L111" s="115">
        <v>58273660.411480121</v>
      </c>
      <c r="M111" s="116">
        <v>0.25590132872361443</v>
      </c>
      <c r="N111" s="117">
        <f>M111*L111</f>
        <v>14912307.128886452</v>
      </c>
      <c r="P111" s="80" t="s">
        <v>3</v>
      </c>
      <c r="Q111" s="104" t="s">
        <v>61</v>
      </c>
      <c r="R111" s="80" t="s">
        <v>247</v>
      </c>
      <c r="S111" s="115">
        <v>27440775.636904102</v>
      </c>
      <c r="T111" s="116">
        <v>0.29618077098362339</v>
      </c>
      <c r="U111" s="117">
        <f>T111*S111</f>
        <v>8127430.0845268862</v>
      </c>
      <c r="V111" s="115">
        <v>27894834.889926925</v>
      </c>
      <c r="W111" s="116">
        <v>0.29618077098362339</v>
      </c>
      <c r="X111" s="117">
        <f>W111*V111</f>
        <v>8261913.704159434</v>
      </c>
      <c r="Y111" s="115">
        <v>27612300.94641668</v>
      </c>
      <c r="Z111" s="116">
        <v>0.29618077098362339</v>
      </c>
      <c r="AA111" s="117">
        <f>Z111*Y111</f>
        <v>8178232.5829415256</v>
      </c>
      <c r="AC111" s="80" t="s">
        <v>3</v>
      </c>
      <c r="AD111" s="104" t="s">
        <v>61</v>
      </c>
      <c r="AE111" s="80" t="s">
        <v>247</v>
      </c>
      <c r="AF111" s="118"/>
      <c r="AG111" s="115">
        <v>5018792.5927522145</v>
      </c>
      <c r="AH111" s="116">
        <v>0.27164383240736989</v>
      </c>
      <c r="AI111" s="117">
        <f>AH111*AG111</f>
        <v>1363324.0539529319</v>
      </c>
      <c r="AJ111" s="115">
        <v>4755931.1839198368</v>
      </c>
      <c r="AK111" s="116">
        <v>0.27164383240736989</v>
      </c>
      <c r="AL111" s="117">
        <f>AK111*AJ111</f>
        <v>1291919.3734657045</v>
      </c>
      <c r="AM111" s="115">
        <v>4498472.9113700809</v>
      </c>
      <c r="AN111" s="116">
        <v>0.27164383240736989</v>
      </c>
      <c r="AO111" s="117">
        <f>AN111*AM111</f>
        <v>1221982.4216253075</v>
      </c>
    </row>
    <row r="112" spans="2:41" x14ac:dyDescent="0.2">
      <c r="B112" s="80"/>
      <c r="C112" s="80"/>
      <c r="D112" s="80" t="s">
        <v>248</v>
      </c>
      <c r="E112" s="80" t="s">
        <v>248</v>
      </c>
      <c r="F112" s="119">
        <v>0</v>
      </c>
      <c r="G112" s="116">
        <v>0.26131581421143585</v>
      </c>
      <c r="H112" s="117">
        <f>G112*F111</f>
        <v>15190388.648172392</v>
      </c>
      <c r="I112" s="119">
        <v>0</v>
      </c>
      <c r="J112" s="116">
        <v>0.26131581421143585</v>
      </c>
      <c r="K112" s="117">
        <f>J112*I111</f>
        <v>15376498.705565216</v>
      </c>
      <c r="L112" s="119">
        <v>0</v>
      </c>
      <c r="M112" s="116">
        <v>0.26131581421143585</v>
      </c>
      <c r="N112" s="117">
        <f>M112*L111</f>
        <v>15227829.017506644</v>
      </c>
      <c r="P112" s="80"/>
      <c r="Q112" s="80"/>
      <c r="R112" s="80" t="s">
        <v>248</v>
      </c>
      <c r="S112" s="119">
        <v>0</v>
      </c>
      <c r="T112" s="116">
        <v>0.25807296979488548</v>
      </c>
      <c r="U112" s="117">
        <f>T112*S111</f>
        <v>7081722.4620909812</v>
      </c>
      <c r="V112" s="119">
        <v>0</v>
      </c>
      <c r="W112" s="116">
        <v>0.25807296979488548</v>
      </c>
      <c r="X112" s="117">
        <f>W112*V111</f>
        <v>7198902.8819814287</v>
      </c>
      <c r="Y112" s="119">
        <v>0</v>
      </c>
      <c r="Z112" s="116">
        <v>0.25807296979488548</v>
      </c>
      <c r="AA112" s="117">
        <f>Z112*Y111</f>
        <v>7125988.5081118792</v>
      </c>
      <c r="AC112" s="80"/>
      <c r="AD112" s="80"/>
      <c r="AE112" s="80" t="s">
        <v>248</v>
      </c>
      <c r="AF112" s="118"/>
      <c r="AG112" s="119">
        <v>0</v>
      </c>
      <c r="AH112" s="116">
        <v>0.24421591529608286</v>
      </c>
      <c r="AI112" s="117">
        <f>AH112*AG111</f>
        <v>1225669.026720183</v>
      </c>
      <c r="AJ112" s="119">
        <v>0</v>
      </c>
      <c r="AK112" s="116">
        <v>0.24421591529608286</v>
      </c>
      <c r="AL112" s="117">
        <f>AK112*AJ111</f>
        <v>1161474.0871661659</v>
      </c>
      <c r="AM112" s="119">
        <v>0</v>
      </c>
      <c r="AN112" s="116">
        <v>0.24421591529608286</v>
      </c>
      <c r="AO112" s="117">
        <f>AN112*AM111</f>
        <v>1098598.6794848789</v>
      </c>
    </row>
    <row r="113" spans="2:41" x14ac:dyDescent="0.2">
      <c r="B113" s="80"/>
      <c r="C113" s="80"/>
      <c r="D113" s="80" t="s">
        <v>249</v>
      </c>
      <c r="E113" s="80" t="s">
        <v>61</v>
      </c>
      <c r="F113" s="115"/>
      <c r="G113" s="116">
        <v>0.48278285706494978</v>
      </c>
      <c r="H113" s="117">
        <f>G113*F111</f>
        <v>28064352.911905427</v>
      </c>
      <c r="I113" s="115"/>
      <c r="J113" s="116">
        <v>0.48278285706494978</v>
      </c>
      <c r="K113" s="117">
        <f>J113*I111</f>
        <v>28408192.589223728</v>
      </c>
      <c r="L113" s="115"/>
      <c r="M113" s="116">
        <v>0.48278285706494978</v>
      </c>
      <c r="N113" s="117">
        <f>M113*L111</f>
        <v>28133524.265087031</v>
      </c>
      <c r="P113" s="80"/>
      <c r="Q113" s="80"/>
      <c r="R113" s="80" t="s">
        <v>249</v>
      </c>
      <c r="S113" s="115"/>
      <c r="T113" s="116">
        <v>0.44574625922149114</v>
      </c>
      <c r="U113" s="117">
        <f>T113*S111</f>
        <v>12231623.090286234</v>
      </c>
      <c r="V113" s="115"/>
      <c r="W113" s="116">
        <v>0.44574625922149114</v>
      </c>
      <c r="X113" s="117">
        <f>W113*V111</f>
        <v>12434018.303786062</v>
      </c>
      <c r="Y113" s="115"/>
      <c r="Z113" s="116">
        <v>0.44574625922149114</v>
      </c>
      <c r="AA113" s="117">
        <f>Z113*Y111</f>
        <v>12308079.855363274</v>
      </c>
      <c r="AC113" s="80"/>
      <c r="AD113" s="80"/>
      <c r="AE113" s="80" t="s">
        <v>249</v>
      </c>
      <c r="AF113" s="118"/>
      <c r="AG113" s="115"/>
      <c r="AH113" s="116">
        <v>0.48414025229654722</v>
      </c>
      <c r="AI113" s="117">
        <f>AH113*AG111</f>
        <v>2429799.5120790997</v>
      </c>
      <c r="AJ113" s="115"/>
      <c r="AK113" s="116">
        <v>0.48414025229654722</v>
      </c>
      <c r="AL113" s="117">
        <f>AK113*AJ111</f>
        <v>2302537.7232879661</v>
      </c>
      <c r="AM113" s="115"/>
      <c r="AN113" s="116">
        <v>0.48414025229654722</v>
      </c>
      <c r="AO113" s="117">
        <f>AN113*AM111</f>
        <v>2177891.8102598945</v>
      </c>
    </row>
    <row r="114" spans="2:41" x14ac:dyDescent="0.2">
      <c r="B114" s="92" t="s">
        <v>3</v>
      </c>
      <c r="C114" s="98" t="s">
        <v>62</v>
      </c>
      <c r="D114" s="92" t="s">
        <v>250</v>
      </c>
      <c r="E114" s="92" t="s">
        <v>62</v>
      </c>
      <c r="F114" s="120">
        <v>72067025.762598202</v>
      </c>
      <c r="G114" s="113">
        <v>0.46939714118259418</v>
      </c>
      <c r="H114" s="121">
        <f>G114*F114</f>
        <v>33828055.866495959</v>
      </c>
      <c r="I114" s="120">
        <v>74617339.084183156</v>
      </c>
      <c r="J114" s="113">
        <v>0.46939714118259418</v>
      </c>
      <c r="K114" s="121">
        <f>J114*I114</f>
        <v>35025165.648767821</v>
      </c>
      <c r="L114" s="120">
        <v>73097242.216475129</v>
      </c>
      <c r="M114" s="113">
        <v>0.46939714118259418</v>
      </c>
      <c r="N114" s="121">
        <f>M114*L114</f>
        <v>34311636.524745062</v>
      </c>
      <c r="P114" s="92" t="s">
        <v>3</v>
      </c>
      <c r="Q114" s="98" t="s">
        <v>62</v>
      </c>
      <c r="R114" s="92" t="s">
        <v>250</v>
      </c>
      <c r="S114" s="120">
        <v>28410537.75222525</v>
      </c>
      <c r="T114" s="113">
        <v>0.51727452834660814</v>
      </c>
      <c r="U114" s="121">
        <f>T114*S114</f>
        <v>14696047.515855821</v>
      </c>
      <c r="V114" s="120">
        <v>29023206.186848417</v>
      </c>
      <c r="W114" s="113">
        <v>0.51727452834660814</v>
      </c>
      <c r="X114" s="121">
        <f>W114*V114</f>
        <v>15012965.291408375</v>
      </c>
      <c r="Y114" s="120">
        <v>28514609.872210804</v>
      </c>
      <c r="Z114" s="113">
        <v>0.51727452834660814</v>
      </c>
      <c r="AA114" s="121">
        <f>Z114*Y114</f>
        <v>14749881.372635379</v>
      </c>
      <c r="AC114" s="92" t="s">
        <v>3</v>
      </c>
      <c r="AD114" s="98" t="s">
        <v>62</v>
      </c>
      <c r="AE114" s="92" t="s">
        <v>250</v>
      </c>
      <c r="AF114" s="114"/>
      <c r="AG114" s="120">
        <v>5529266.7888705824</v>
      </c>
      <c r="AH114" s="113">
        <v>0.42435470495716987</v>
      </c>
      <c r="AI114" s="121">
        <f>AH114*AG114</f>
        <v>2346370.3768206541</v>
      </c>
      <c r="AJ114" s="120">
        <v>5645888.5647246735</v>
      </c>
      <c r="AK114" s="113">
        <v>0.42435470495716987</v>
      </c>
      <c r="AL114" s="121">
        <f>AK114*AJ114</f>
        <v>2395859.3761047982</v>
      </c>
      <c r="AM114" s="120">
        <v>5151100.6118094521</v>
      </c>
      <c r="AN114" s="113">
        <v>0.42435470495716987</v>
      </c>
      <c r="AO114" s="121">
        <f>AN114*AM114</f>
        <v>2185893.7803290971</v>
      </c>
    </row>
    <row r="115" spans="2:41" x14ac:dyDescent="0.2">
      <c r="B115" s="92"/>
      <c r="C115" s="92"/>
      <c r="D115" s="92" t="s">
        <v>251</v>
      </c>
      <c r="E115" s="92" t="s">
        <v>251</v>
      </c>
      <c r="F115" s="122">
        <v>0</v>
      </c>
      <c r="G115" s="113">
        <v>0.53060285881740599</v>
      </c>
      <c r="H115" s="121">
        <f>G115*F114</f>
        <v>38238969.896102257</v>
      </c>
      <c r="I115" s="122">
        <v>0</v>
      </c>
      <c r="J115" s="113">
        <v>0.53060285881740599</v>
      </c>
      <c r="K115" s="121">
        <f>J115*I114</f>
        <v>39592173.435415342</v>
      </c>
      <c r="L115" s="122">
        <v>0</v>
      </c>
      <c r="M115" s="113">
        <v>0.53060285881740599</v>
      </c>
      <c r="N115" s="121">
        <f>M115*L114</f>
        <v>38785605.691730082</v>
      </c>
      <c r="P115" s="92"/>
      <c r="Q115" s="92"/>
      <c r="R115" s="92" t="s">
        <v>251</v>
      </c>
      <c r="S115" s="122">
        <v>0</v>
      </c>
      <c r="T115" s="113">
        <v>0.48272547165339191</v>
      </c>
      <c r="U115" s="121">
        <f>T115*S114</f>
        <v>13714490.236369431</v>
      </c>
      <c r="V115" s="122">
        <v>0</v>
      </c>
      <c r="W115" s="113">
        <v>0.48272547165339191</v>
      </c>
      <c r="X115" s="121">
        <f>W115*V114</f>
        <v>14010240.895440044</v>
      </c>
      <c r="Y115" s="122">
        <v>0</v>
      </c>
      <c r="Z115" s="113">
        <v>0.48272547165339191</v>
      </c>
      <c r="AA115" s="121">
        <f>Z115*Y114</f>
        <v>13764728.499575425</v>
      </c>
      <c r="AC115" s="92"/>
      <c r="AD115" s="92"/>
      <c r="AE115" s="92" t="s">
        <v>251</v>
      </c>
      <c r="AF115" s="114"/>
      <c r="AG115" s="122">
        <v>0</v>
      </c>
      <c r="AH115" s="113">
        <v>0.57564529504283024</v>
      </c>
      <c r="AI115" s="121">
        <f>AH115*AG114</f>
        <v>3182896.4120499291</v>
      </c>
      <c r="AJ115" s="122">
        <v>0</v>
      </c>
      <c r="AK115" s="113">
        <v>0.57564529504283024</v>
      </c>
      <c r="AL115" s="121">
        <f>AK115*AJ114</f>
        <v>3250029.1886198758</v>
      </c>
      <c r="AM115" s="122">
        <v>0</v>
      </c>
      <c r="AN115" s="113">
        <v>0.57564529504283024</v>
      </c>
      <c r="AO115" s="121">
        <f>AN115*AM114</f>
        <v>2965206.8314803555</v>
      </c>
    </row>
    <row r="116" spans="2:41" x14ac:dyDescent="0.2">
      <c r="B116" s="103" t="s">
        <v>4</v>
      </c>
      <c r="C116" s="80" t="s">
        <v>63</v>
      </c>
      <c r="D116" s="80" t="s">
        <v>252</v>
      </c>
      <c r="E116" s="80" t="s">
        <v>252</v>
      </c>
      <c r="F116" s="115">
        <v>17530510.383140568</v>
      </c>
      <c r="G116" s="116">
        <v>0.48831569396555968</v>
      </c>
      <c r="H116" s="117">
        <f>G116*F116</f>
        <v>8560423.343313735</v>
      </c>
      <c r="I116" s="115">
        <v>18313965.090072922</v>
      </c>
      <c r="J116" s="116">
        <v>0.48831569396555968</v>
      </c>
      <c r="K116" s="117">
        <f>J116*I116</f>
        <v>8942996.5722199921</v>
      </c>
      <c r="L116" s="115">
        <v>17983581.13446068</v>
      </c>
      <c r="M116" s="116">
        <v>0.48831569396555968</v>
      </c>
      <c r="N116" s="117">
        <f>M116*L116</f>
        <v>8781664.9016601145</v>
      </c>
      <c r="P116" s="103" t="s">
        <v>4</v>
      </c>
      <c r="Q116" s="80" t="s">
        <v>63</v>
      </c>
      <c r="R116" s="80" t="s">
        <v>252</v>
      </c>
      <c r="S116" s="115">
        <v>10458187.498177243</v>
      </c>
      <c r="T116" s="116">
        <v>0.52272387393375375</v>
      </c>
      <c r="U116" s="117">
        <f>T116*S116</f>
        <v>5466744.2833727608</v>
      </c>
      <c r="V116" s="115">
        <v>11011822.729986198</v>
      </c>
      <c r="W116" s="116">
        <v>0.52272387393375375</v>
      </c>
      <c r="X116" s="117">
        <f>W116*V116</f>
        <v>5756142.6364901494</v>
      </c>
      <c r="Y116" s="115">
        <v>11108820.384386802</v>
      </c>
      <c r="Z116" s="116">
        <v>0.52272387393375375</v>
      </c>
      <c r="AA116" s="117">
        <f>Z116*Y116</f>
        <v>5806845.6261609206</v>
      </c>
      <c r="AC116" s="103" t="s">
        <v>4</v>
      </c>
      <c r="AD116" s="80" t="s">
        <v>63</v>
      </c>
      <c r="AE116" s="80" t="s">
        <v>252</v>
      </c>
      <c r="AF116" s="118"/>
      <c r="AG116" s="115">
        <v>2252746.6904399232</v>
      </c>
      <c r="AH116" s="116">
        <v>0.47185440128281658</v>
      </c>
      <c r="AI116" s="117">
        <f>AH116*AG116</f>
        <v>1062968.4408593765</v>
      </c>
      <c r="AJ116" s="115">
        <v>2423947.1776471897</v>
      </c>
      <c r="AK116" s="116">
        <v>0.47185440128281658</v>
      </c>
      <c r="AL116" s="117">
        <f>AK116*AJ116</f>
        <v>1143750.1442498877</v>
      </c>
      <c r="AM116" s="115">
        <v>2422012.6480911598</v>
      </c>
      <c r="AN116" s="116">
        <v>0.47185440128281658</v>
      </c>
      <c r="AO116" s="117">
        <f>AN116*AM116</f>
        <v>1142837.3279644633</v>
      </c>
    </row>
    <row r="117" spans="2:41" x14ac:dyDescent="0.2">
      <c r="B117" s="80"/>
      <c r="D117" s="80" t="s">
        <v>253</v>
      </c>
      <c r="E117" s="80" t="s">
        <v>253</v>
      </c>
      <c r="F117" s="119">
        <v>0</v>
      </c>
      <c r="G117" s="116">
        <v>0.51168430603444037</v>
      </c>
      <c r="H117" s="117">
        <f>G117*F116</f>
        <v>8970087.0398268327</v>
      </c>
      <c r="I117" s="119">
        <v>0</v>
      </c>
      <c r="J117" s="116">
        <v>0.51168430603444037</v>
      </c>
      <c r="K117" s="117">
        <f>J117*I116</f>
        <v>9370968.5178529304</v>
      </c>
      <c r="L117" s="119">
        <v>0</v>
      </c>
      <c r="M117" s="116">
        <v>0.51168430603444037</v>
      </c>
      <c r="N117" s="117">
        <f>M117*L116</f>
        <v>9201916.2328005675</v>
      </c>
      <c r="P117" s="80"/>
      <c r="R117" s="80" t="s">
        <v>253</v>
      </c>
      <c r="S117" s="119">
        <v>0</v>
      </c>
      <c r="T117" s="116">
        <v>0.47727612606624625</v>
      </c>
      <c r="U117" s="117">
        <f>T117*S116</f>
        <v>4991443.2148044826</v>
      </c>
      <c r="V117" s="119">
        <v>0</v>
      </c>
      <c r="W117" s="116">
        <v>0.47727612606624625</v>
      </c>
      <c r="X117" s="117">
        <f>W117*V116</f>
        <v>5255680.0934960488</v>
      </c>
      <c r="Y117" s="119">
        <v>0</v>
      </c>
      <c r="Z117" s="116">
        <v>0.47727612606624625</v>
      </c>
      <c r="AA117" s="117">
        <f>Z117*Y116</f>
        <v>5301974.7582258815</v>
      </c>
      <c r="AC117" s="80"/>
      <c r="AE117" s="80" t="s">
        <v>253</v>
      </c>
      <c r="AF117" s="118"/>
      <c r="AG117" s="119">
        <v>0</v>
      </c>
      <c r="AH117" s="116">
        <v>0.52814559871718347</v>
      </c>
      <c r="AI117" s="117">
        <f>AH117*AG116</f>
        <v>1189778.2495805467</v>
      </c>
      <c r="AJ117" s="119">
        <v>0</v>
      </c>
      <c r="AK117" s="116">
        <v>0.52814559871718347</v>
      </c>
      <c r="AL117" s="117">
        <f>AK117*AJ116</f>
        <v>1280197.033397302</v>
      </c>
      <c r="AM117" s="119">
        <v>0</v>
      </c>
      <c r="AN117" s="116">
        <v>0.52814559871718347</v>
      </c>
      <c r="AO117" s="117">
        <f>AN117*AM116</f>
        <v>1279175.3201266965</v>
      </c>
    </row>
    <row r="118" spans="2:41" x14ac:dyDescent="0.2">
      <c r="B118" s="92" t="s">
        <v>4</v>
      </c>
      <c r="C118" s="92" t="s">
        <v>64</v>
      </c>
      <c r="D118" s="92" t="s">
        <v>254</v>
      </c>
      <c r="E118" s="92" t="s">
        <v>254</v>
      </c>
      <c r="F118" s="120">
        <v>26887461.59214244</v>
      </c>
      <c r="G118" s="113">
        <v>0.6425979210037458</v>
      </c>
      <c r="H118" s="121">
        <f>G118*F118</f>
        <v>17277826.920178797</v>
      </c>
      <c r="I118" s="120">
        <v>28618961.080724061</v>
      </c>
      <c r="J118" s="113">
        <v>0.6425979210037458</v>
      </c>
      <c r="K118" s="121">
        <f>J118*I118</f>
        <v>18390484.891760394</v>
      </c>
      <c r="L118" s="120">
        <v>28205160.875064831</v>
      </c>
      <c r="M118" s="113">
        <v>0.6425979210037458</v>
      </c>
      <c r="N118" s="121">
        <f>M118*L118</f>
        <v>18124577.739892852</v>
      </c>
      <c r="P118" s="92" t="s">
        <v>4</v>
      </c>
      <c r="Q118" s="92" t="s">
        <v>64</v>
      </c>
      <c r="R118" s="92" t="s">
        <v>254</v>
      </c>
      <c r="S118" s="120">
        <v>17066663.438218631</v>
      </c>
      <c r="T118" s="113">
        <v>0.54789503107722559</v>
      </c>
      <c r="U118" s="121">
        <f>T118*S118</f>
        <v>9350740.0948673468</v>
      </c>
      <c r="V118" s="120">
        <v>17907452.302667521</v>
      </c>
      <c r="W118" s="113">
        <v>0.54789503107722559</v>
      </c>
      <c r="X118" s="121">
        <f>W118*V118</f>
        <v>9811404.1358839571</v>
      </c>
      <c r="Y118" s="120">
        <v>18169677.908927351</v>
      </c>
      <c r="Z118" s="113">
        <v>0.54789503107722559</v>
      </c>
      <c r="AA118" s="121">
        <f>Z118*Y118</f>
        <v>9955076.2425749302</v>
      </c>
      <c r="AC118" s="92" t="s">
        <v>4</v>
      </c>
      <c r="AD118" s="92" t="s">
        <v>64</v>
      </c>
      <c r="AE118" s="92" t="s">
        <v>254</v>
      </c>
      <c r="AF118" s="114"/>
      <c r="AG118" s="120">
        <v>3504723.4615954026</v>
      </c>
      <c r="AH118" s="113">
        <v>0.61960939566884732</v>
      </c>
      <c r="AI118" s="121">
        <f>AH118*AG118</f>
        <v>2171559.5860255579</v>
      </c>
      <c r="AJ118" s="120">
        <v>3815414.6029950315</v>
      </c>
      <c r="AK118" s="113">
        <v>0.61960939566884732</v>
      </c>
      <c r="AL118" s="121">
        <f>AK118*AJ118</f>
        <v>2364066.7363878465</v>
      </c>
      <c r="AM118" s="120">
        <v>3773256.9738975628</v>
      </c>
      <c r="AN118" s="113">
        <v>0.61960939566884732</v>
      </c>
      <c r="AO118" s="121">
        <f>AN118*AM118</f>
        <v>2337945.4732999327</v>
      </c>
    </row>
    <row r="119" spans="2:41" x14ac:dyDescent="0.2">
      <c r="B119" s="92"/>
      <c r="C119" s="123"/>
      <c r="D119" s="92" t="s">
        <v>255</v>
      </c>
      <c r="E119" s="92" t="s">
        <v>255</v>
      </c>
      <c r="F119" s="124">
        <v>0</v>
      </c>
      <c r="G119" s="113">
        <v>0.27987096086505509</v>
      </c>
      <c r="H119" s="121">
        <f>G119*F118</f>
        <v>7525019.7110151686</v>
      </c>
      <c r="I119" s="124">
        <v>0</v>
      </c>
      <c r="J119" s="113">
        <v>0.27987096086505509</v>
      </c>
      <c r="K119" s="121">
        <f>J119*I118</f>
        <v>8009616.136621858</v>
      </c>
      <c r="L119" s="124">
        <v>0</v>
      </c>
      <c r="M119" s="113">
        <v>0.27987096086505509</v>
      </c>
      <c r="N119" s="121">
        <f>M119*L118</f>
        <v>7893805.4754578518</v>
      </c>
      <c r="P119" s="92"/>
      <c r="Q119" s="123"/>
      <c r="R119" s="92" t="s">
        <v>255</v>
      </c>
      <c r="S119" s="124">
        <v>0</v>
      </c>
      <c r="T119" s="113">
        <v>0.38599038399319724</v>
      </c>
      <c r="U119" s="121">
        <f>T119*S118</f>
        <v>6587567.9740006691</v>
      </c>
      <c r="V119" s="124">
        <v>0</v>
      </c>
      <c r="W119" s="113">
        <v>0.38599038399319724</v>
      </c>
      <c r="X119" s="121">
        <f>W119*V118</f>
        <v>6912104.3906465005</v>
      </c>
      <c r="Y119" s="124">
        <v>0</v>
      </c>
      <c r="Z119" s="113">
        <v>0.38599038399319724</v>
      </c>
      <c r="AA119" s="121">
        <f>Z119*Y118</f>
        <v>7013320.9530995814</v>
      </c>
      <c r="AC119" s="92"/>
      <c r="AD119" s="123"/>
      <c r="AE119" s="92" t="s">
        <v>255</v>
      </c>
      <c r="AF119" s="114"/>
      <c r="AG119" s="124">
        <v>0</v>
      </c>
      <c r="AH119" s="113">
        <v>0.29559147057433222</v>
      </c>
      <c r="AI119" s="121">
        <f>AH119*AG118</f>
        <v>1035966.3619693492</v>
      </c>
      <c r="AJ119" s="124">
        <v>0</v>
      </c>
      <c r="AK119" s="113">
        <v>0.29559147057433222</v>
      </c>
      <c r="AL119" s="121">
        <f>AK119*AJ118</f>
        <v>1127804.0133500833</v>
      </c>
      <c r="AM119" s="124">
        <v>0</v>
      </c>
      <c r="AN119" s="113">
        <v>0.29559147057433222</v>
      </c>
      <c r="AO119" s="121">
        <f>AN119*AM118</f>
        <v>1115342.5777692352</v>
      </c>
    </row>
    <row r="120" spans="2:41" x14ac:dyDescent="0.2">
      <c r="B120" s="92"/>
      <c r="C120" s="123"/>
      <c r="D120" s="92" t="s">
        <v>256</v>
      </c>
      <c r="E120" s="92" t="s">
        <v>256</v>
      </c>
      <c r="F120" s="120"/>
      <c r="G120" s="113">
        <v>7.7531118131199214E-2</v>
      </c>
      <c r="H120" s="121">
        <f>G120*F118</f>
        <v>2084614.9609484773</v>
      </c>
      <c r="I120" s="120"/>
      <c r="J120" s="113">
        <v>7.7531118131199214E-2</v>
      </c>
      <c r="K120" s="121">
        <f>J120*I118</f>
        <v>2218860.05234181</v>
      </c>
      <c r="L120" s="120"/>
      <c r="M120" s="113">
        <v>7.7531118131199214E-2</v>
      </c>
      <c r="N120" s="121">
        <f>M120*L118</f>
        <v>2186777.6597141298</v>
      </c>
      <c r="P120" s="92"/>
      <c r="Q120" s="123"/>
      <c r="R120" s="92" t="s">
        <v>256</v>
      </c>
      <c r="S120" s="120"/>
      <c r="T120" s="113">
        <v>6.6114584929577169E-2</v>
      </c>
      <c r="U120" s="121">
        <f>T120*S118</f>
        <v>1128355.3693506152</v>
      </c>
      <c r="V120" s="120"/>
      <c r="W120" s="113">
        <v>6.6114584929577169E-2</v>
      </c>
      <c r="X120" s="121">
        <f>W120*V118</f>
        <v>1183943.776137064</v>
      </c>
      <c r="Y120" s="120"/>
      <c r="Z120" s="113">
        <v>6.6114584929577169E-2</v>
      </c>
      <c r="AA120" s="121">
        <f>Z120*Y118</f>
        <v>1201280.7132528394</v>
      </c>
      <c r="AC120" s="92"/>
      <c r="AD120" s="123"/>
      <c r="AE120" s="92" t="s">
        <v>256</v>
      </c>
      <c r="AF120" s="114"/>
      <c r="AG120" s="120"/>
      <c r="AH120" s="113">
        <v>8.4799133756820591E-2</v>
      </c>
      <c r="AI120" s="121">
        <f>AH120*AG118</f>
        <v>297197.51360049582</v>
      </c>
      <c r="AJ120" s="120"/>
      <c r="AK120" s="113">
        <v>8.4799133756820591E-2</v>
      </c>
      <c r="AL120" s="121">
        <f>AK120*AJ118</f>
        <v>323543.85325710219</v>
      </c>
      <c r="AM120" s="120"/>
      <c r="AN120" s="113">
        <v>8.4799133756820591E-2</v>
      </c>
      <c r="AO120" s="121">
        <f>AN120*AM118</f>
        <v>319968.92282839556</v>
      </c>
    </row>
    <row r="121" spans="2:41" x14ac:dyDescent="0.2">
      <c r="B121" s="103" t="s">
        <v>4</v>
      </c>
      <c r="C121" s="80" t="s">
        <v>65</v>
      </c>
      <c r="D121" s="80" t="s">
        <v>257</v>
      </c>
      <c r="E121" s="80" t="s">
        <v>257</v>
      </c>
      <c r="F121" s="115">
        <v>30509104.165695738</v>
      </c>
      <c r="G121" s="116">
        <v>0.40317000602100145</v>
      </c>
      <c r="H121" s="117">
        <f>G121*F121</f>
        <v>12300355.710178912</v>
      </c>
      <c r="I121" s="115">
        <v>32175177.618669353</v>
      </c>
      <c r="J121" s="116">
        <v>0.40317000602100145</v>
      </c>
      <c r="K121" s="117">
        <f>J121*I121</f>
        <v>12972066.554245714</v>
      </c>
      <c r="L121" s="115">
        <v>31541557.496853162</v>
      </c>
      <c r="M121" s="116">
        <v>0.40317000602100145</v>
      </c>
      <c r="N121" s="117">
        <f>M121*L121</f>
        <v>12716609.925918052</v>
      </c>
      <c r="P121" s="103" t="s">
        <v>4</v>
      </c>
      <c r="Q121" s="80" t="s">
        <v>65</v>
      </c>
      <c r="R121" s="80" t="s">
        <v>257</v>
      </c>
      <c r="S121" s="115">
        <v>20557312.626971114</v>
      </c>
      <c r="T121" s="116">
        <v>0.41249028326853682</v>
      </c>
      <c r="U121" s="117">
        <f>T121*S121</f>
        <v>8479691.7087391838</v>
      </c>
      <c r="V121" s="115">
        <v>21407595.943789937</v>
      </c>
      <c r="W121" s="116">
        <v>0.41249028326853682</v>
      </c>
      <c r="X121" s="117">
        <f>W121*V121</f>
        <v>8830425.3149522915</v>
      </c>
      <c r="Y121" s="115">
        <v>21120846.378496442</v>
      </c>
      <c r="Z121" s="116">
        <v>0.41249028326853682</v>
      </c>
      <c r="AA121" s="117">
        <f>Z121*Y121</f>
        <v>8712143.9055372477</v>
      </c>
      <c r="AC121" s="103" t="s">
        <v>4</v>
      </c>
      <c r="AD121" s="80" t="s">
        <v>65</v>
      </c>
      <c r="AE121" s="80" t="s">
        <v>257</v>
      </c>
      <c r="AF121" s="118"/>
      <c r="AG121" s="115">
        <v>3854271.321692124</v>
      </c>
      <c r="AH121" s="116">
        <v>0.39479366563884938</v>
      </c>
      <c r="AI121" s="117">
        <f>AH121*AG121</f>
        <v>1521641.9034575266</v>
      </c>
      <c r="AJ121" s="115">
        <v>4127469.2946424079</v>
      </c>
      <c r="AK121" s="116">
        <v>0.39479366563884938</v>
      </c>
      <c r="AL121" s="117">
        <f>AK121*AJ121</f>
        <v>1629498.7326436723</v>
      </c>
      <c r="AM121" s="115">
        <v>4078953.6534342691</v>
      </c>
      <c r="AN121" s="116">
        <v>0.39479366563884938</v>
      </c>
      <c r="AO121" s="117">
        <f>AN121*AM121</f>
        <v>1610345.0648102919</v>
      </c>
    </row>
    <row r="122" spans="2:41" x14ac:dyDescent="0.2">
      <c r="B122" s="80"/>
      <c r="C122" s="80"/>
      <c r="D122" s="80" t="s">
        <v>258</v>
      </c>
      <c r="E122" s="80" t="s">
        <v>258</v>
      </c>
      <c r="F122" s="119">
        <v>0</v>
      </c>
      <c r="G122" s="116">
        <v>0.40268494011717215</v>
      </c>
      <c r="H122" s="117">
        <f>G122*F121</f>
        <v>12285556.783991756</v>
      </c>
      <c r="I122" s="119">
        <v>0</v>
      </c>
      <c r="J122" s="116">
        <v>0.40268494011717215</v>
      </c>
      <c r="K122" s="117">
        <f>J122*I121</f>
        <v>12956459.472633246</v>
      </c>
      <c r="L122" s="119">
        <v>0</v>
      </c>
      <c r="M122" s="116">
        <v>0.40268494011717215</v>
      </c>
      <c r="N122" s="117">
        <f>M122*L121</f>
        <v>12701310.191822657</v>
      </c>
      <c r="P122" s="80"/>
      <c r="Q122" s="80"/>
      <c r="R122" s="80" t="s">
        <v>258</v>
      </c>
      <c r="S122" s="119">
        <v>0</v>
      </c>
      <c r="T122" s="116">
        <v>0.39214379392411886</v>
      </c>
      <c r="U122" s="117">
        <f>T122*S121</f>
        <v>8061422.5664246473</v>
      </c>
      <c r="V122" s="119">
        <v>0</v>
      </c>
      <c r="W122" s="116">
        <v>0.39214379392411886</v>
      </c>
      <c r="X122" s="117">
        <f>W122*V121</f>
        <v>8394855.8921923637</v>
      </c>
      <c r="Y122" s="119">
        <v>0</v>
      </c>
      <c r="Z122" s="116">
        <v>0.39214379392411886</v>
      </c>
      <c r="AA122" s="117">
        <f>Z122*Y121</f>
        <v>8282408.8297520811</v>
      </c>
      <c r="AC122" s="80"/>
      <c r="AD122" s="80"/>
      <c r="AE122" s="80" t="s">
        <v>258</v>
      </c>
      <c r="AF122" s="118"/>
      <c r="AG122" s="119">
        <v>0</v>
      </c>
      <c r="AH122" s="116">
        <v>0.40165519442176856</v>
      </c>
      <c r="AI122" s="117">
        <f>AH122*AG121</f>
        <v>1548088.097068497</v>
      </c>
      <c r="AJ122" s="119">
        <v>0</v>
      </c>
      <c r="AK122" s="116">
        <v>0.40165519442176856</v>
      </c>
      <c r="AL122" s="117">
        <f>AK122*AJ121</f>
        <v>1657819.4820094763</v>
      </c>
      <c r="AM122" s="119">
        <v>0</v>
      </c>
      <c r="AN122" s="116">
        <v>0.40165519442176856</v>
      </c>
      <c r="AO122" s="117">
        <f>AN122*AM121</f>
        <v>1638332.9227075246</v>
      </c>
    </row>
    <row r="123" spans="2:41" x14ac:dyDescent="0.2">
      <c r="B123" s="80"/>
      <c r="C123" s="80"/>
      <c r="D123" s="80" t="s">
        <v>259</v>
      </c>
      <c r="E123" s="80" t="s">
        <v>259</v>
      </c>
      <c r="F123" s="115"/>
      <c r="G123" s="116">
        <v>0.19414505386182629</v>
      </c>
      <c r="H123" s="117">
        <f>G123*F121</f>
        <v>5923191.6715250676</v>
      </c>
      <c r="I123" s="115"/>
      <c r="J123" s="116">
        <v>0.19414505386182629</v>
      </c>
      <c r="K123" s="117">
        <f>J123*I121</f>
        <v>6246651.5917903893</v>
      </c>
      <c r="L123" s="115"/>
      <c r="M123" s="116">
        <v>0.19414505386182629</v>
      </c>
      <c r="N123" s="117">
        <f>M123*L121</f>
        <v>6123637.3791124476</v>
      </c>
      <c r="P123" s="80"/>
      <c r="Q123" s="80"/>
      <c r="R123" s="80" t="s">
        <v>259</v>
      </c>
      <c r="S123" s="115"/>
      <c r="T123" s="116">
        <v>0.19536592280734441</v>
      </c>
      <c r="U123" s="117">
        <f>T123*S121</f>
        <v>4016198.3518072851</v>
      </c>
      <c r="V123" s="115"/>
      <c r="W123" s="116">
        <v>0.19536592280734441</v>
      </c>
      <c r="X123" s="117">
        <f>W123*V121</f>
        <v>4182314.7366452841</v>
      </c>
      <c r="Y123" s="115"/>
      <c r="Z123" s="116">
        <v>0.19536592280734441</v>
      </c>
      <c r="AA123" s="117">
        <f>Z123*Y121</f>
        <v>4126293.6432071156</v>
      </c>
      <c r="AC123" s="80"/>
      <c r="AD123" s="80"/>
      <c r="AE123" s="80" t="s">
        <v>259</v>
      </c>
      <c r="AF123" s="118"/>
      <c r="AG123" s="115"/>
      <c r="AH123" s="116">
        <v>0.20355113993938215</v>
      </c>
      <c r="AI123" s="117">
        <f>AH123*AG121</f>
        <v>784541.32116610091</v>
      </c>
      <c r="AJ123" s="115"/>
      <c r="AK123" s="116">
        <v>0.20355113993938215</v>
      </c>
      <c r="AL123" s="117">
        <f>AK123*AJ121</f>
        <v>840151.07998925971</v>
      </c>
      <c r="AM123" s="115"/>
      <c r="AN123" s="116">
        <v>0.20355113993938215</v>
      </c>
      <c r="AO123" s="117">
        <f>AN123*AM121</f>
        <v>830275.665916453</v>
      </c>
    </row>
    <row r="124" spans="2:41" x14ac:dyDescent="0.2">
      <c r="B124" s="92" t="s">
        <v>4</v>
      </c>
      <c r="C124" s="92" t="s">
        <v>66</v>
      </c>
      <c r="D124" s="92" t="s">
        <v>260</v>
      </c>
      <c r="E124" s="92" t="s">
        <v>260</v>
      </c>
      <c r="F124" s="120">
        <v>65756734.444190279</v>
      </c>
      <c r="G124" s="113">
        <v>5.3523196773899481E-2</v>
      </c>
      <c r="H124" s="121">
        <f>G124*F124</f>
        <v>3519510.6368654501</v>
      </c>
      <c r="I124" s="120">
        <v>67097436.599651359</v>
      </c>
      <c r="J124" s="113">
        <v>5.3523196773899481E-2</v>
      </c>
      <c r="K124" s="121">
        <f>J124*I124</f>
        <v>3591269.3021473847</v>
      </c>
      <c r="L124" s="120">
        <v>65459720.811140671</v>
      </c>
      <c r="M124" s="113">
        <v>5.3523196773899481E-2</v>
      </c>
      <c r="N124" s="121">
        <f>M124*L124</f>
        <v>3503613.5177392052</v>
      </c>
      <c r="P124" s="92" t="s">
        <v>4</v>
      </c>
      <c r="Q124" s="92" t="s">
        <v>66</v>
      </c>
      <c r="R124" s="92" t="s">
        <v>260</v>
      </c>
      <c r="S124" s="120">
        <v>43426062.995542862</v>
      </c>
      <c r="T124" s="113">
        <v>5.9852384100362636E-2</v>
      </c>
      <c r="U124" s="121">
        <f>T124*S124</f>
        <v>2599153.4023757759</v>
      </c>
      <c r="V124" s="120">
        <v>45261214.656127863</v>
      </c>
      <c r="W124" s="113">
        <v>5.9852384100362636E-2</v>
      </c>
      <c r="X124" s="121">
        <f>W124*V124</f>
        <v>2708991.6044475278</v>
      </c>
      <c r="Y124" s="120">
        <v>43066458.715671062</v>
      </c>
      <c r="Z124" s="113">
        <v>5.9852384100362636E-2</v>
      </c>
      <c r="AA124" s="121">
        <f>Z124*Y124</f>
        <v>2577630.2288927548</v>
      </c>
      <c r="AC124" s="92" t="s">
        <v>4</v>
      </c>
      <c r="AD124" s="92" t="s">
        <v>66</v>
      </c>
      <c r="AE124" s="92" t="s">
        <v>260</v>
      </c>
      <c r="AF124" s="114"/>
      <c r="AG124" s="120">
        <v>8163859.615238768</v>
      </c>
      <c r="AH124" s="113">
        <v>5.9302635116139084E-2</v>
      </c>
      <c r="AI124" s="121">
        <f>AH124*AG124</f>
        <v>484138.38790188829</v>
      </c>
      <c r="AJ124" s="120">
        <v>8650602.999407338</v>
      </c>
      <c r="AK124" s="113">
        <v>5.9302635116139084E-2</v>
      </c>
      <c r="AL124" s="121">
        <f>AK124*AJ124</f>
        <v>513003.55320843169</v>
      </c>
      <c r="AM124" s="120">
        <v>8011939.654830317</v>
      </c>
      <c r="AN124" s="113">
        <v>5.9302635116139084E-2</v>
      </c>
      <c r="AO124" s="121">
        <f>AN124*AM124</f>
        <v>475129.13392292761</v>
      </c>
    </row>
    <row r="125" spans="2:41" x14ac:dyDescent="0.2">
      <c r="B125" s="92"/>
      <c r="C125" s="92"/>
      <c r="D125" s="92" t="s">
        <v>261</v>
      </c>
      <c r="E125" s="92" t="s">
        <v>261</v>
      </c>
      <c r="F125" s="124">
        <v>0</v>
      </c>
      <c r="G125" s="113">
        <v>0.10365365083848539</v>
      </c>
      <c r="H125" s="121">
        <f>G125*F124</f>
        <v>6815925.5923571046</v>
      </c>
      <c r="I125" s="124">
        <v>0</v>
      </c>
      <c r="J125" s="113">
        <v>0.10365365083848539</v>
      </c>
      <c r="K125" s="121">
        <f>J125*I124</f>
        <v>6954894.2654576721</v>
      </c>
      <c r="L125" s="124">
        <v>0</v>
      </c>
      <c r="M125" s="113">
        <v>0.10365365083848539</v>
      </c>
      <c r="N125" s="121">
        <f>M125*L124</f>
        <v>6785139.0449427105</v>
      </c>
      <c r="P125" s="92"/>
      <c r="Q125" s="92"/>
      <c r="R125" s="92" t="s">
        <v>261</v>
      </c>
      <c r="S125" s="124">
        <v>0</v>
      </c>
      <c r="T125" s="113">
        <v>0.10370326962050884</v>
      </c>
      <c r="U125" s="121">
        <f>T125*S124</f>
        <v>4503424.7193839829</v>
      </c>
      <c r="V125" s="124">
        <v>0</v>
      </c>
      <c r="W125" s="113">
        <v>0.10370326962050884</v>
      </c>
      <c r="X125" s="121">
        <f>W125*V124</f>
        <v>4693735.946836154</v>
      </c>
      <c r="Y125" s="124">
        <v>0</v>
      </c>
      <c r="Z125" s="113">
        <v>0.10370326962050884</v>
      </c>
      <c r="AA125" s="121">
        <f>Z125*Y124</f>
        <v>4466132.5797917489</v>
      </c>
      <c r="AC125" s="92"/>
      <c r="AD125" s="92"/>
      <c r="AE125" s="92" t="s">
        <v>261</v>
      </c>
      <c r="AF125" s="114"/>
      <c r="AG125" s="124">
        <v>0</v>
      </c>
      <c r="AH125" s="113">
        <v>0.10730377152153128</v>
      </c>
      <c r="AI125" s="121">
        <f>AH125*AG124</f>
        <v>876012.926887437</v>
      </c>
      <c r="AJ125" s="124">
        <v>0</v>
      </c>
      <c r="AK125" s="113">
        <v>0.10730377152153128</v>
      </c>
      <c r="AL125" s="121">
        <f>AK125*AJ124</f>
        <v>928242.32777187822</v>
      </c>
      <c r="AM125" s="124">
        <v>0</v>
      </c>
      <c r="AN125" s="113">
        <v>0.10730377152153128</v>
      </c>
      <c r="AO125" s="121">
        <f>AN125*AM124</f>
        <v>859711.34216620855</v>
      </c>
    </row>
    <row r="126" spans="2:41" x14ac:dyDescent="0.2">
      <c r="B126" s="92"/>
      <c r="C126" s="92"/>
      <c r="D126" s="92" t="s">
        <v>262</v>
      </c>
      <c r="E126" s="92" t="s">
        <v>262</v>
      </c>
      <c r="F126" s="120"/>
      <c r="G126" s="113">
        <v>0.22800832857056752</v>
      </c>
      <c r="H126" s="121">
        <f>G126*F124</f>
        <v>14993083.112878492</v>
      </c>
      <c r="I126" s="120"/>
      <c r="J126" s="113">
        <v>0.22800832857056752</v>
      </c>
      <c r="K126" s="121">
        <f>J126*I124</f>
        <v>15298774.370456129</v>
      </c>
      <c r="L126" s="120"/>
      <c r="M126" s="113">
        <v>0.22800832857056752</v>
      </c>
      <c r="N126" s="121">
        <f>M126*L124</f>
        <v>14925361.530844178</v>
      </c>
      <c r="P126" s="92"/>
      <c r="Q126" s="92"/>
      <c r="R126" s="92" t="s">
        <v>262</v>
      </c>
      <c r="S126" s="120"/>
      <c r="T126" s="113">
        <v>0.22694962957699216</v>
      </c>
      <c r="U126" s="121">
        <f>T126*S124</f>
        <v>9855528.9108255785</v>
      </c>
      <c r="V126" s="120"/>
      <c r="W126" s="113">
        <v>0.22694962957699216</v>
      </c>
      <c r="X126" s="121">
        <f>W126*V124</f>
        <v>10272015.900412947</v>
      </c>
      <c r="Y126" s="120"/>
      <c r="Z126" s="113">
        <v>0.22694962957699216</v>
      </c>
      <c r="AA126" s="121">
        <f>Z126*Y124</f>
        <v>9773916.8527143728</v>
      </c>
      <c r="AC126" s="92"/>
      <c r="AD126" s="92"/>
      <c r="AE126" s="92" t="s">
        <v>262</v>
      </c>
      <c r="AF126" s="114"/>
      <c r="AG126" s="120"/>
      <c r="AH126" s="113">
        <v>0.22703768127770688</v>
      </c>
      <c r="AI126" s="121">
        <f>AH126*AG124</f>
        <v>1853503.7573205221</v>
      </c>
      <c r="AJ126" s="120"/>
      <c r="AK126" s="113">
        <v>0.22703768127770688</v>
      </c>
      <c r="AL126" s="121">
        <f>AK126*AJ124</f>
        <v>1964012.8466394183</v>
      </c>
      <c r="AM126" s="120"/>
      <c r="AN126" s="113">
        <v>0.22703768127770688</v>
      </c>
      <c r="AO126" s="121">
        <f>AN126*AM124</f>
        <v>1819012.2017695864</v>
      </c>
    </row>
    <row r="127" spans="2:41" x14ac:dyDescent="0.2">
      <c r="B127" s="92"/>
      <c r="C127" s="92"/>
      <c r="D127" s="92" t="s">
        <v>263</v>
      </c>
      <c r="E127" s="92" t="s">
        <v>263</v>
      </c>
      <c r="F127" s="120"/>
      <c r="G127" s="113">
        <v>0.34477894305292028</v>
      </c>
      <c r="H127" s="121">
        <f>G127*F124</f>
        <v>22671537.400279481</v>
      </c>
      <c r="I127" s="120"/>
      <c r="J127" s="113">
        <v>0.34477894305292028</v>
      </c>
      <c r="K127" s="121">
        <f>J127*I124</f>
        <v>23133783.272388127</v>
      </c>
      <c r="L127" s="120"/>
      <c r="M127" s="113">
        <v>0.34477894305292028</v>
      </c>
      <c r="N127" s="121">
        <f>M127*L124</f>
        <v>22569133.353804331</v>
      </c>
      <c r="P127" s="92"/>
      <c r="Q127" s="92"/>
      <c r="R127" s="92" t="s">
        <v>263</v>
      </c>
      <c r="S127" s="120"/>
      <c r="T127" s="113">
        <v>0.3241274136418556</v>
      </c>
      <c r="U127" s="121">
        <f>T127*S124</f>
        <v>14075577.4833936</v>
      </c>
      <c r="V127" s="120"/>
      <c r="W127" s="113">
        <v>0.3241274136418556</v>
      </c>
      <c r="X127" s="121">
        <f>W127*V124</f>
        <v>14670400.444779573</v>
      </c>
      <c r="Y127" s="120"/>
      <c r="Z127" s="113">
        <v>0.3241274136418556</v>
      </c>
      <c r="AA127" s="121">
        <f>Z127*Y124</f>
        <v>13959019.878224211</v>
      </c>
      <c r="AC127" s="92"/>
      <c r="AD127" s="92"/>
      <c r="AE127" s="92" t="s">
        <v>263</v>
      </c>
      <c r="AF127" s="114"/>
      <c r="AG127" s="120"/>
      <c r="AH127" s="113">
        <v>0.34282030583074241</v>
      </c>
      <c r="AI127" s="121">
        <f>AH127*AG124</f>
        <v>2798736.8500554017</v>
      </c>
      <c r="AJ127" s="120"/>
      <c r="AK127" s="113">
        <v>0.34282030583074241</v>
      </c>
      <c r="AL127" s="121">
        <f>AK127*AJ124</f>
        <v>2965602.3658771613</v>
      </c>
      <c r="AM127" s="120"/>
      <c r="AN127" s="113">
        <v>0.34282030583074241</v>
      </c>
      <c r="AO127" s="121">
        <f>AN127*AM124</f>
        <v>2746655.602766382</v>
      </c>
    </row>
    <row r="128" spans="2:41" x14ac:dyDescent="0.2">
      <c r="B128" s="92"/>
      <c r="C128" s="92"/>
      <c r="D128" s="92" t="s">
        <v>264</v>
      </c>
      <c r="E128" s="92" t="s">
        <v>264</v>
      </c>
      <c r="F128" s="120"/>
      <c r="G128" s="113">
        <v>0.27003588076412721</v>
      </c>
      <c r="H128" s="121">
        <f>G128*F124</f>
        <v>17756677.701809742</v>
      </c>
      <c r="I128" s="120"/>
      <c r="J128" s="113">
        <v>0.27003588076412721</v>
      </c>
      <c r="K128" s="121">
        <f>J128*I124</f>
        <v>18118715.38920204</v>
      </c>
      <c r="L128" s="120"/>
      <c r="M128" s="113">
        <v>0.27003588076412721</v>
      </c>
      <c r="N128" s="121">
        <f>M128*L124</f>
        <v>17676473.363810237</v>
      </c>
      <c r="P128" s="92"/>
      <c r="Q128" s="92"/>
      <c r="R128" s="92" t="s">
        <v>264</v>
      </c>
      <c r="S128" s="120"/>
      <c r="T128" s="113">
        <v>0.28536730306028074</v>
      </c>
      <c r="U128" s="121">
        <f>T128*S124</f>
        <v>12392378.479563924</v>
      </c>
      <c r="V128" s="120"/>
      <c r="W128" s="113">
        <v>0.28536730306028074</v>
      </c>
      <c r="X128" s="121">
        <f>W128*V124</f>
        <v>12916070.759651661</v>
      </c>
      <c r="Y128" s="120"/>
      <c r="Z128" s="113">
        <v>0.28536730306028074</v>
      </c>
      <c r="AA128" s="121">
        <f>Z128*Y124</f>
        <v>12289759.176047973</v>
      </c>
      <c r="AC128" s="92"/>
      <c r="AD128" s="92"/>
      <c r="AE128" s="92" t="s">
        <v>264</v>
      </c>
      <c r="AF128" s="114"/>
      <c r="AG128" s="120"/>
      <c r="AH128" s="113">
        <v>0.26353560625388039</v>
      </c>
      <c r="AI128" s="121">
        <f>AH128*AG124</f>
        <v>2151467.6930735195</v>
      </c>
      <c r="AJ128" s="120"/>
      <c r="AK128" s="113">
        <v>0.26353560625388039</v>
      </c>
      <c r="AL128" s="121">
        <f>AK128*AJ124</f>
        <v>2279741.9059104491</v>
      </c>
      <c r="AM128" s="120"/>
      <c r="AN128" s="113">
        <v>0.26353560625388039</v>
      </c>
      <c r="AO128" s="121">
        <f>AN128*AM124</f>
        <v>2111431.374205213</v>
      </c>
    </row>
    <row r="129" spans="2:41" x14ac:dyDescent="0.2">
      <c r="B129" s="103" t="s">
        <v>4</v>
      </c>
      <c r="C129" s="80" t="s">
        <v>67</v>
      </c>
      <c r="D129" s="80" t="s">
        <v>265</v>
      </c>
      <c r="E129" s="80" t="s">
        <v>265</v>
      </c>
      <c r="F129" s="115">
        <v>52718213.600062564</v>
      </c>
      <c r="G129" s="116">
        <v>0.34838473089211591</v>
      </c>
      <c r="H129" s="117">
        <f>G129*F129</f>
        <v>18366220.658170883</v>
      </c>
      <c r="I129" s="115">
        <v>54634699.394410826</v>
      </c>
      <c r="J129" s="116">
        <v>0.34838473089211591</v>
      </c>
      <c r="K129" s="117">
        <f>J129*I129</f>
        <v>19033895.045893464</v>
      </c>
      <c r="L129" s="115">
        <v>53624731.191100687</v>
      </c>
      <c r="M129" s="116">
        <v>0.34838473089211591</v>
      </c>
      <c r="N129" s="117">
        <f>M129*L129</f>
        <v>18682037.545173667</v>
      </c>
      <c r="P129" s="103" t="s">
        <v>4</v>
      </c>
      <c r="Q129" s="80" t="s">
        <v>67</v>
      </c>
      <c r="R129" s="80" t="s">
        <v>265</v>
      </c>
      <c r="S129" s="115">
        <v>36809621.878264569</v>
      </c>
      <c r="T129" s="116">
        <v>0.32733475778292948</v>
      </c>
      <c r="U129" s="117">
        <f>T129*S129</f>
        <v>12049068.661602953</v>
      </c>
      <c r="V129" s="115">
        <v>37957803.441510484</v>
      </c>
      <c r="W129" s="116">
        <v>0.32733475778292948</v>
      </c>
      <c r="X129" s="117">
        <f>W129*V129</f>
        <v>12424908.395498881</v>
      </c>
      <c r="Y129" s="115">
        <v>37345053.41628743</v>
      </c>
      <c r="Z129" s="116">
        <v>0.32733475778292948</v>
      </c>
      <c r="AA129" s="117">
        <f>Z129*Y129</f>
        <v>12224334.014411008</v>
      </c>
      <c r="AC129" s="103" t="s">
        <v>4</v>
      </c>
      <c r="AD129" s="80" t="s">
        <v>67</v>
      </c>
      <c r="AE129" s="80" t="s">
        <v>265</v>
      </c>
      <c r="AF129" s="118"/>
      <c r="AG129" s="115">
        <v>6952645.692598206</v>
      </c>
      <c r="AH129" s="116">
        <v>0.33217773863439015</v>
      </c>
      <c r="AI129" s="117">
        <f>AH129*AG129</f>
        <v>2309514.1236934052</v>
      </c>
      <c r="AJ129" s="115">
        <v>7363683.8394444054</v>
      </c>
      <c r="AK129" s="116">
        <v>0.33217773863439015</v>
      </c>
      <c r="AL129" s="117">
        <f>AK129*AJ129</f>
        <v>2446051.8458052464</v>
      </c>
      <c r="AM129" s="115">
        <v>7172105.7073672693</v>
      </c>
      <c r="AN129" s="116">
        <v>0.33217773863439015</v>
      </c>
      <c r="AO129" s="117">
        <f>AN129*AM129</f>
        <v>2382413.8551200628</v>
      </c>
    </row>
    <row r="130" spans="2:41" x14ac:dyDescent="0.2">
      <c r="B130" s="80"/>
      <c r="C130" s="80"/>
      <c r="D130" s="80" t="s">
        <v>266</v>
      </c>
      <c r="E130" s="80" t="s">
        <v>266</v>
      </c>
      <c r="F130" s="119">
        <v>0</v>
      </c>
      <c r="G130" s="116">
        <v>0.19364353816448865</v>
      </c>
      <c r="H130" s="117">
        <f>G130*F129</f>
        <v>10208541.40722738</v>
      </c>
      <c r="I130" s="119">
        <v>0</v>
      </c>
      <c r="J130" s="116">
        <v>0.19364353816448865</v>
      </c>
      <c r="K130" s="117">
        <f>J130*I129</f>
        <v>10579656.497286959</v>
      </c>
      <c r="L130" s="119">
        <v>0</v>
      </c>
      <c r="M130" s="116">
        <v>0.19364353816448865</v>
      </c>
      <c r="N130" s="117">
        <f>M130*L129</f>
        <v>10384082.680964351</v>
      </c>
      <c r="P130" s="80"/>
      <c r="Q130" s="80"/>
      <c r="R130" s="80" t="s">
        <v>266</v>
      </c>
      <c r="S130" s="119">
        <v>0</v>
      </c>
      <c r="T130" s="116">
        <v>0.17262423268262347</v>
      </c>
      <c r="U130" s="117">
        <f>T130*S129</f>
        <v>6354232.7320729308</v>
      </c>
      <c r="V130" s="119">
        <v>0</v>
      </c>
      <c r="W130" s="116">
        <v>0.17262423268262347</v>
      </c>
      <c r="X130" s="117">
        <f>W130*V129</f>
        <v>6552436.6934085917</v>
      </c>
      <c r="Y130" s="119">
        <v>0</v>
      </c>
      <c r="Z130" s="116">
        <v>0.17262423268262347</v>
      </c>
      <c r="AA130" s="117">
        <f>Z130*Y129</f>
        <v>6446661.1904782038</v>
      </c>
      <c r="AC130" s="80"/>
      <c r="AD130" s="80"/>
      <c r="AE130" s="80" t="s">
        <v>266</v>
      </c>
      <c r="AF130" s="118"/>
      <c r="AG130" s="119">
        <v>0</v>
      </c>
      <c r="AH130" s="116">
        <v>0.19262270300474849</v>
      </c>
      <c r="AI130" s="117">
        <f>AH130*AG129</f>
        <v>1339237.4063425881</v>
      </c>
      <c r="AJ130" s="119">
        <v>0</v>
      </c>
      <c r="AK130" s="116">
        <v>0.19262270300474849</v>
      </c>
      <c r="AL130" s="117">
        <f>AK130*AJ129</f>
        <v>1418412.6852261657</v>
      </c>
      <c r="AM130" s="119">
        <v>0</v>
      </c>
      <c r="AN130" s="116">
        <v>0.19262270300474849</v>
      </c>
      <c r="AO130" s="117">
        <f>AN130*AM129</f>
        <v>1381510.387588867</v>
      </c>
    </row>
    <row r="131" spans="2:41" x14ac:dyDescent="0.2">
      <c r="B131" s="80"/>
      <c r="C131" s="80"/>
      <c r="D131" s="80" t="s">
        <v>267</v>
      </c>
      <c r="E131" s="80" t="s">
        <v>267</v>
      </c>
      <c r="F131" s="115"/>
      <c r="G131" s="116">
        <v>0.1072649832336622</v>
      </c>
      <c r="H131" s="117">
        <f>G131*F129</f>
        <v>5654818.297919333</v>
      </c>
      <c r="I131" s="115"/>
      <c r="J131" s="116">
        <v>0.1072649832336622</v>
      </c>
      <c r="K131" s="117">
        <f>J131*I129</f>
        <v>5860390.1145176515</v>
      </c>
      <c r="L131" s="115"/>
      <c r="M131" s="116">
        <v>0.1072649832336622</v>
      </c>
      <c r="N131" s="117">
        <f>M131*L129</f>
        <v>5752055.8921230575</v>
      </c>
      <c r="P131" s="80"/>
      <c r="Q131" s="80"/>
      <c r="R131" s="80" t="s">
        <v>267</v>
      </c>
      <c r="S131" s="115"/>
      <c r="T131" s="116">
        <v>0.13069428687765769</v>
      </c>
      <c r="U131" s="117">
        <f>T131*S129</f>
        <v>4810807.2816160144</v>
      </c>
      <c r="V131" s="115"/>
      <c r="W131" s="116">
        <v>0.13069428687765769</v>
      </c>
      <c r="X131" s="117">
        <f>W131*V129</f>
        <v>4960868.0522305137</v>
      </c>
      <c r="Y131" s="115"/>
      <c r="Z131" s="116">
        <v>0.13069428687765769</v>
      </c>
      <c r="AA131" s="117">
        <f>Z131*Y129</f>
        <v>4880785.1246497193</v>
      </c>
      <c r="AC131" s="80"/>
      <c r="AD131" s="80"/>
      <c r="AE131" s="80" t="s">
        <v>267</v>
      </c>
      <c r="AF131" s="118"/>
      <c r="AG131" s="115"/>
      <c r="AH131" s="116">
        <v>0.11617176335447983</v>
      </c>
      <c r="AI131" s="117">
        <f>AH131*AG129</f>
        <v>807701.11008806236</v>
      </c>
      <c r="AJ131" s="115"/>
      <c r="AK131" s="116">
        <v>0.11617176335447983</v>
      </c>
      <c r="AL131" s="117">
        <f>AK131*AJ129</f>
        <v>855452.1364131429</v>
      </c>
      <c r="AM131" s="115"/>
      <c r="AN131" s="116">
        <v>0.11617176335447983</v>
      </c>
      <c r="AO131" s="117">
        <f>AN131*AM129</f>
        <v>833196.16698958457</v>
      </c>
    </row>
    <row r="132" spans="2:41" x14ac:dyDescent="0.2">
      <c r="B132" s="80"/>
      <c r="C132" s="80"/>
      <c r="D132" s="80" t="s">
        <v>268</v>
      </c>
      <c r="E132" s="80" t="s">
        <v>268</v>
      </c>
      <c r="F132" s="115"/>
      <c r="G132" s="116">
        <v>2.6461236948917211E-2</v>
      </c>
      <c r="H132" s="117">
        <f>G132*F129</f>
        <v>1394989.1415948854</v>
      </c>
      <c r="I132" s="115"/>
      <c r="J132" s="116">
        <v>2.6461236948917211E-2</v>
      </c>
      <c r="K132" s="117">
        <f>J132*I129</f>
        <v>1445701.7263083686</v>
      </c>
      <c r="L132" s="115"/>
      <c r="M132" s="116">
        <v>2.6461236948917211E-2</v>
      </c>
      <c r="N132" s="117">
        <f>M132*L129</f>
        <v>1418976.7183697068</v>
      </c>
      <c r="P132" s="80"/>
      <c r="Q132" s="80"/>
      <c r="R132" s="80" t="s">
        <v>268</v>
      </c>
      <c r="S132" s="115"/>
      <c r="T132" s="116">
        <v>4.3614775016673123E-2</v>
      </c>
      <c r="U132" s="117">
        <f>T132*S129</f>
        <v>1605443.3766693179</v>
      </c>
      <c r="V132" s="115"/>
      <c r="W132" s="116">
        <v>4.3614775016673123E-2</v>
      </c>
      <c r="X132" s="117">
        <f>W132*V129</f>
        <v>1655521.0572285806</v>
      </c>
      <c r="Y132" s="115"/>
      <c r="Z132" s="116">
        <v>4.3614775016673123E-2</v>
      </c>
      <c r="AA132" s="117">
        <f>Z132*Y129</f>
        <v>1628796.1027370163</v>
      </c>
      <c r="AC132" s="80"/>
      <c r="AD132" s="80"/>
      <c r="AE132" s="80" t="s">
        <v>268</v>
      </c>
      <c r="AF132" s="118"/>
      <c r="AG132" s="115"/>
      <c r="AH132" s="116">
        <v>3.149043072220617E-2</v>
      </c>
      <c r="AI132" s="117">
        <f>AH132*AG129</f>
        <v>218941.80751880893</v>
      </c>
      <c r="AJ132" s="115"/>
      <c r="AK132" s="116">
        <v>3.149043072220617E-2</v>
      </c>
      <c r="AL132" s="117">
        <f>AK132*AJ129</f>
        <v>231885.57580625318</v>
      </c>
      <c r="AM132" s="115"/>
      <c r="AN132" s="116">
        <v>3.149043072220617E-2</v>
      </c>
      <c r="AO132" s="117">
        <f>AN132*AM129</f>
        <v>225852.69791018846</v>
      </c>
    </row>
    <row r="133" spans="2:41" x14ac:dyDescent="0.2">
      <c r="B133" s="80"/>
      <c r="C133" s="80"/>
      <c r="D133" s="80" t="s">
        <v>269</v>
      </c>
      <c r="E133" s="80" t="s">
        <v>269</v>
      </c>
      <c r="F133" s="115"/>
      <c r="G133" s="116">
        <v>0.23448518468818833</v>
      </c>
      <c r="H133" s="117">
        <f>G133*F129</f>
        <v>12361640.052442031</v>
      </c>
      <c r="I133" s="115"/>
      <c r="J133" s="116">
        <v>0.23448518468818833</v>
      </c>
      <c r="K133" s="117">
        <f>J133*I129</f>
        <v>12811027.577882074</v>
      </c>
      <c r="L133" s="115"/>
      <c r="M133" s="116">
        <v>0.23448518468818833</v>
      </c>
      <c r="N133" s="117">
        <f>M133*L129</f>
        <v>12574204.997199697</v>
      </c>
      <c r="P133" s="80"/>
      <c r="Q133" s="80"/>
      <c r="R133" s="80" t="s">
        <v>269</v>
      </c>
      <c r="S133" s="115"/>
      <c r="T133" s="116">
        <v>0.21564046064630776</v>
      </c>
      <c r="U133" s="117">
        <f>T133*S129</f>
        <v>7937643.8180453796</v>
      </c>
      <c r="V133" s="115"/>
      <c r="W133" s="116">
        <v>0.21564046064630776</v>
      </c>
      <c r="X133" s="117">
        <f>W133*V129</f>
        <v>8185238.2192493267</v>
      </c>
      <c r="Y133" s="115"/>
      <c r="Z133" s="116">
        <v>0.21564046064630776</v>
      </c>
      <c r="AA133" s="117">
        <f>Z133*Y129</f>
        <v>8053104.5215491904</v>
      </c>
      <c r="AC133" s="80"/>
      <c r="AD133" s="80"/>
      <c r="AE133" s="80" t="s">
        <v>269</v>
      </c>
      <c r="AF133" s="118"/>
      <c r="AG133" s="115"/>
      <c r="AH133" s="116">
        <v>0.23649473098168897</v>
      </c>
      <c r="AI133" s="117">
        <f>AH133*AG129</f>
        <v>1644264.0726820112</v>
      </c>
      <c r="AJ133" s="115"/>
      <c r="AK133" s="116">
        <v>0.23649473098168897</v>
      </c>
      <c r="AL133" s="117">
        <f>AK133*AJ129</f>
        <v>1741472.4286436152</v>
      </c>
      <c r="AM133" s="115"/>
      <c r="AN133" s="116">
        <v>0.23649473098168897</v>
      </c>
      <c r="AO133" s="117">
        <f>AN133*AM129</f>
        <v>1696165.2098360583</v>
      </c>
    </row>
    <row r="134" spans="2:41" x14ac:dyDescent="0.2">
      <c r="B134" s="80"/>
      <c r="C134" s="80"/>
      <c r="D134" s="80" t="s">
        <v>270</v>
      </c>
      <c r="E134" s="80" t="s">
        <v>270</v>
      </c>
      <c r="F134" s="115"/>
      <c r="G134" s="116">
        <v>8.9760326072627752E-2</v>
      </c>
      <c r="H134" s="117">
        <f>G134*F129</f>
        <v>4732004.0427080551</v>
      </c>
      <c r="I134" s="115"/>
      <c r="J134" s="116">
        <v>8.9760326072627752E-2</v>
      </c>
      <c r="K134" s="117">
        <f>J134*I129</f>
        <v>4904028.4325223137</v>
      </c>
      <c r="L134" s="115"/>
      <c r="M134" s="116">
        <v>8.9760326072627752E-2</v>
      </c>
      <c r="N134" s="117">
        <f>M134*L129</f>
        <v>4813373.3572702101</v>
      </c>
      <c r="P134" s="80"/>
      <c r="Q134" s="80"/>
      <c r="R134" s="80" t="s">
        <v>270</v>
      </c>
      <c r="S134" s="115"/>
      <c r="T134" s="116">
        <v>0.11009148699380836</v>
      </c>
      <c r="U134" s="117">
        <f>T134*S129</f>
        <v>4052426.0082579674</v>
      </c>
      <c r="V134" s="115"/>
      <c r="W134" s="116">
        <v>0.11009148699380836</v>
      </c>
      <c r="X134" s="117">
        <f>W134*V129</f>
        <v>4178831.0238945857</v>
      </c>
      <c r="Y134" s="115"/>
      <c r="Z134" s="116">
        <v>0.11009148699380836</v>
      </c>
      <c r="AA134" s="117">
        <f>Z134*Y129</f>
        <v>4111372.462462286</v>
      </c>
      <c r="AC134" s="80"/>
      <c r="AD134" s="80"/>
      <c r="AE134" s="80" t="s">
        <v>270</v>
      </c>
      <c r="AF134" s="118"/>
      <c r="AG134" s="115"/>
      <c r="AH134" s="116">
        <v>9.1042633302486353E-2</v>
      </c>
      <c r="AI134" s="117">
        <f>AH134*AG129</f>
        <v>632987.17227332969</v>
      </c>
      <c r="AJ134" s="115"/>
      <c r="AK134" s="116">
        <v>9.1042633302486353E-2</v>
      </c>
      <c r="AL134" s="117">
        <f>AK134*AJ129</f>
        <v>670409.16754998185</v>
      </c>
      <c r="AM134" s="115"/>
      <c r="AN134" s="116">
        <v>9.1042633302486353E-2</v>
      </c>
      <c r="AO134" s="117">
        <f>AN134*AM129</f>
        <v>652967.38992250781</v>
      </c>
    </row>
    <row r="135" spans="2:41" x14ac:dyDescent="0.2">
      <c r="B135" s="92" t="s">
        <v>4</v>
      </c>
      <c r="C135" s="92" t="s">
        <v>68</v>
      </c>
      <c r="D135" s="92" t="s">
        <v>271</v>
      </c>
      <c r="E135" s="92" t="s">
        <v>271</v>
      </c>
      <c r="F135" s="120">
        <v>42372570.327781387</v>
      </c>
      <c r="G135" s="113">
        <v>0.36371724533430211</v>
      </c>
      <c r="H135" s="121">
        <f>G135*F135</f>
        <v>15411634.557354633</v>
      </c>
      <c r="I135" s="120">
        <v>44668303.69878798</v>
      </c>
      <c r="J135" s="113">
        <v>0.36371724533430211</v>
      </c>
      <c r="K135" s="121">
        <f>J135*I135</f>
        <v>16246632.375079181</v>
      </c>
      <c r="L135" s="120">
        <v>44158761.267240278</v>
      </c>
      <c r="M135" s="113">
        <v>0.36371724533430211</v>
      </c>
      <c r="N135" s="121">
        <f>M135*L135</f>
        <v>16061303.00549571</v>
      </c>
      <c r="P135" s="92" t="s">
        <v>4</v>
      </c>
      <c r="Q135" s="92" t="s">
        <v>68</v>
      </c>
      <c r="R135" s="92" t="s">
        <v>271</v>
      </c>
      <c r="S135" s="120">
        <v>34580962.31727092</v>
      </c>
      <c r="T135" s="113">
        <v>0.39597227437965216</v>
      </c>
      <c r="U135" s="121">
        <f>T135*S135</f>
        <v>13693102.299006812</v>
      </c>
      <c r="V135" s="120">
        <v>36539992.415079728</v>
      </c>
      <c r="W135" s="113">
        <v>0.39597227437965216</v>
      </c>
      <c r="X135" s="121">
        <f>W135*V135</f>
        <v>14468823.902414359</v>
      </c>
      <c r="Y135" s="120">
        <v>36284450.952623859</v>
      </c>
      <c r="Z135" s="113">
        <v>0.39597227437965216</v>
      </c>
      <c r="AA135" s="121">
        <f>Z135*Y135</f>
        <v>14367636.568327406</v>
      </c>
      <c r="AC135" s="92" t="s">
        <v>4</v>
      </c>
      <c r="AD135" s="92" t="s">
        <v>68</v>
      </c>
      <c r="AE135" s="92" t="s">
        <v>271</v>
      </c>
      <c r="AF135" s="114"/>
      <c r="AG135" s="120">
        <v>5279428.8837281475</v>
      </c>
      <c r="AH135" s="113">
        <v>0.36074138896888808</v>
      </c>
      <c r="AI135" s="121">
        <f>AH135*AG135</f>
        <v>1904508.5084785582</v>
      </c>
      <c r="AJ135" s="120">
        <v>5618882.0858636303</v>
      </c>
      <c r="AK135" s="113">
        <v>0.36074138896888808</v>
      </c>
      <c r="AL135" s="121">
        <f>AK135*AJ135</f>
        <v>2026963.328106849</v>
      </c>
      <c r="AM135" s="120">
        <v>5522445.9490834204</v>
      </c>
      <c r="AN135" s="113">
        <v>0.36074138896888808</v>
      </c>
      <c r="AO135" s="121">
        <f>AN135*AM135</f>
        <v>1992174.8221779624</v>
      </c>
    </row>
    <row r="136" spans="2:41" x14ac:dyDescent="0.2">
      <c r="B136" s="92"/>
      <c r="C136" s="92"/>
      <c r="D136" s="92" t="s">
        <v>272</v>
      </c>
      <c r="E136" s="92" t="s">
        <v>68</v>
      </c>
      <c r="F136" s="122">
        <v>0</v>
      </c>
      <c r="G136" s="113">
        <v>0.23507513971467597</v>
      </c>
      <c r="H136" s="121">
        <f>G136*F135</f>
        <v>9960737.8898731433</v>
      </c>
      <c r="I136" s="122">
        <v>0</v>
      </c>
      <c r="J136" s="113">
        <v>0.23507513971467597</v>
      </c>
      <c r="K136" s="121">
        <f>J136*I135</f>
        <v>10500407.732810162</v>
      </c>
      <c r="L136" s="122">
        <v>0</v>
      </c>
      <c r="M136" s="113">
        <v>0.23507513971467597</v>
      </c>
      <c r="N136" s="121">
        <f>M136*L135</f>
        <v>10380626.974523529</v>
      </c>
      <c r="P136" s="92"/>
      <c r="Q136" s="92"/>
      <c r="R136" s="92" t="s">
        <v>272</v>
      </c>
      <c r="S136" s="122">
        <v>0</v>
      </c>
      <c r="T136" s="113">
        <v>0.21678804766304774</v>
      </c>
      <c r="U136" s="121">
        <f>T136*S135</f>
        <v>7496739.3070705859</v>
      </c>
      <c r="V136" s="122">
        <v>0</v>
      </c>
      <c r="W136" s="113">
        <v>0.21678804766304774</v>
      </c>
      <c r="X136" s="121">
        <f>W136*V135</f>
        <v>7921433.6172877066</v>
      </c>
      <c r="Y136" s="122">
        <v>0</v>
      </c>
      <c r="Z136" s="113">
        <v>0.21678804766304774</v>
      </c>
      <c r="AA136" s="121">
        <f>Z136*Y135</f>
        <v>7866035.2825449388</v>
      </c>
      <c r="AC136" s="92"/>
      <c r="AD136" s="92"/>
      <c r="AE136" s="92" t="s">
        <v>272</v>
      </c>
      <c r="AF136" s="114"/>
      <c r="AG136" s="122">
        <v>0</v>
      </c>
      <c r="AH136" s="113">
        <v>0.24030185667303786</v>
      </c>
      <c r="AI136" s="121">
        <f>AH136*AG135</f>
        <v>1268656.5629331376</v>
      </c>
      <c r="AJ136" s="122">
        <v>0</v>
      </c>
      <c r="AK136" s="113">
        <v>0.24030185667303786</v>
      </c>
      <c r="AL136" s="121">
        <f>AK136*AJ135</f>
        <v>1350227.7976599021</v>
      </c>
      <c r="AM136" s="122">
        <v>0</v>
      </c>
      <c r="AN136" s="113">
        <v>0.24030185667303786</v>
      </c>
      <c r="AO136" s="121">
        <f>AN136*AM135</f>
        <v>1327054.0149412425</v>
      </c>
    </row>
    <row r="137" spans="2:41" x14ac:dyDescent="0.2">
      <c r="B137" s="92"/>
      <c r="C137" s="92"/>
      <c r="D137" s="92" t="s">
        <v>273</v>
      </c>
      <c r="E137" s="92" t="s">
        <v>273</v>
      </c>
      <c r="F137" s="114"/>
      <c r="G137" s="113">
        <v>7.570985941575914E-2</v>
      </c>
      <c r="H137" s="121">
        <f>G137*F135</f>
        <v>3208021.3426006958</v>
      </c>
      <c r="I137" s="114"/>
      <c r="J137" s="113">
        <v>7.570985941575914E-2</v>
      </c>
      <c r="K137" s="121">
        <f>J137*I135</f>
        <v>3381830.993375672</v>
      </c>
      <c r="L137" s="114"/>
      <c r="M137" s="113">
        <v>7.570985941575914E-2</v>
      </c>
      <c r="N137" s="121">
        <f>M137*L135</f>
        <v>3343253.6075168313</v>
      </c>
      <c r="P137" s="92"/>
      <c r="Q137" s="92"/>
      <c r="R137" s="92" t="s">
        <v>273</v>
      </c>
      <c r="S137" s="114"/>
      <c r="T137" s="113">
        <v>7.7090499818370906E-2</v>
      </c>
      <c r="U137" s="121">
        <f>T137*S135</f>
        <v>2665863.6692386651</v>
      </c>
      <c r="V137" s="114"/>
      <c r="W137" s="113">
        <v>7.7090499818370906E-2</v>
      </c>
      <c r="X137" s="121">
        <f>W137*V135</f>
        <v>2816886.2786379782</v>
      </c>
      <c r="Y137" s="114"/>
      <c r="Z137" s="113">
        <v>7.7090499818370906E-2</v>
      </c>
      <c r="AA137" s="121">
        <f>Z137*Y135</f>
        <v>2797186.4595729378</v>
      </c>
      <c r="AC137" s="92"/>
      <c r="AD137" s="92"/>
      <c r="AE137" s="92" t="s">
        <v>273</v>
      </c>
      <c r="AF137" s="114"/>
      <c r="AG137" s="114"/>
      <c r="AH137" s="113">
        <v>8.4366136503507022E-2</v>
      </c>
      <c r="AI137" s="121">
        <f>AH137*AG135</f>
        <v>445405.01786516659</v>
      </c>
      <c r="AJ137" s="114"/>
      <c r="AK137" s="113">
        <v>8.4366136503507022E-2</v>
      </c>
      <c r="AL137" s="121">
        <f>AK137*AJ135</f>
        <v>474043.37305308128</v>
      </c>
      <c r="AM137" s="114"/>
      <c r="AN137" s="113">
        <v>8.4366136503507022E-2</v>
      </c>
      <c r="AO137" s="121">
        <f>AN137*AM135</f>
        <v>465907.42877361126</v>
      </c>
    </row>
    <row r="138" spans="2:41" x14ac:dyDescent="0.2">
      <c r="B138" s="92"/>
      <c r="C138" s="92"/>
      <c r="D138" s="92" t="s">
        <v>274</v>
      </c>
      <c r="E138" s="92" t="s">
        <v>274</v>
      </c>
      <c r="F138" s="114"/>
      <c r="G138" s="113">
        <v>0.32549775553526272</v>
      </c>
      <c r="H138" s="121">
        <f>G138*F135</f>
        <v>13792176.537952913</v>
      </c>
      <c r="I138" s="114"/>
      <c r="J138" s="113">
        <v>0.32549775553526272</v>
      </c>
      <c r="K138" s="121">
        <f>J138*I135</f>
        <v>14539432.597522961</v>
      </c>
      <c r="L138" s="114"/>
      <c r="M138" s="113">
        <v>0.32549775553526272</v>
      </c>
      <c r="N138" s="121">
        <f>M138*L135</f>
        <v>14373577.679704204</v>
      </c>
      <c r="P138" s="92"/>
      <c r="Q138" s="92"/>
      <c r="R138" s="92" t="s">
        <v>274</v>
      </c>
      <c r="S138" s="114"/>
      <c r="T138" s="113">
        <v>0.31014917813892934</v>
      </c>
      <c r="U138" s="121">
        <f>T138*S135</f>
        <v>10725257.041954862</v>
      </c>
      <c r="V138" s="114"/>
      <c r="W138" s="113">
        <v>0.31014917813892934</v>
      </c>
      <c r="X138" s="121">
        <f>W138*V135</f>
        <v>11332848.616739688</v>
      </c>
      <c r="Y138" s="114"/>
      <c r="Z138" s="113">
        <v>0.31014917813892934</v>
      </c>
      <c r="AA138" s="121">
        <f>Z138*Y135</f>
        <v>11253592.642178582</v>
      </c>
      <c r="AC138" s="92"/>
      <c r="AD138" s="92"/>
      <c r="AE138" s="92" t="s">
        <v>274</v>
      </c>
      <c r="AF138" s="114"/>
      <c r="AG138" s="114"/>
      <c r="AH138" s="113">
        <v>0.31459061785456716</v>
      </c>
      <c r="AI138" s="121">
        <f>AH138*AG135</f>
        <v>1660858.7944512856</v>
      </c>
      <c r="AJ138" s="114"/>
      <c r="AK138" s="113">
        <v>0.31459061785456716</v>
      </c>
      <c r="AL138" s="121">
        <f>AK138*AJ135</f>
        <v>1767647.5870437985</v>
      </c>
      <c r="AM138" s="114"/>
      <c r="AN138" s="113">
        <v>0.31459061785456716</v>
      </c>
      <c r="AO138" s="121">
        <f>AN138*AM135</f>
        <v>1737309.6831906047</v>
      </c>
    </row>
    <row r="139" spans="2:41" x14ac:dyDescent="0.2">
      <c r="B139" s="80" t="s">
        <v>5</v>
      </c>
      <c r="C139" s="80" t="s">
        <v>69</v>
      </c>
      <c r="D139" s="125" t="s">
        <v>275</v>
      </c>
      <c r="E139" s="80" t="s">
        <v>275</v>
      </c>
      <c r="F139" s="115">
        <v>25250247.600257888</v>
      </c>
      <c r="G139" s="116">
        <v>0.13710467152687852</v>
      </c>
      <c r="H139" s="117">
        <f>G139*F139</f>
        <v>3461926.9032057105</v>
      </c>
      <c r="I139" s="115">
        <v>24853306.239551526</v>
      </c>
      <c r="J139" s="116">
        <v>0.13710467152687852</v>
      </c>
      <c r="K139" s="117">
        <f>J139*I139</f>
        <v>3407504.3883306324</v>
      </c>
      <c r="L139" s="115">
        <v>24293995.798966758</v>
      </c>
      <c r="M139" s="116">
        <v>0.13710467152687852</v>
      </c>
      <c r="N139" s="117">
        <f>M139*L139</f>
        <v>3330820.3140927041</v>
      </c>
      <c r="P139" s="80" t="s">
        <v>5</v>
      </c>
      <c r="Q139" s="80" t="s">
        <v>69</v>
      </c>
      <c r="R139" s="125" t="s">
        <v>275</v>
      </c>
      <c r="S139" s="115">
        <v>11766201.074161395</v>
      </c>
      <c r="T139" s="116">
        <v>0.13126714612395604</v>
      </c>
      <c r="U139" s="117">
        <f>T139*S139</f>
        <v>1544515.6357257925</v>
      </c>
      <c r="V139" s="115">
        <v>11528246.718809377</v>
      </c>
      <c r="W139" s="116">
        <v>0.13126714612395604</v>
      </c>
      <c r="X139" s="117">
        <f>W139*V139</f>
        <v>1513280.0465909673</v>
      </c>
      <c r="Y139" s="115">
        <v>10749275.330209741</v>
      </c>
      <c r="Z139" s="116">
        <v>0.13126714612395604</v>
      </c>
      <c r="AA139" s="117">
        <f>Z139*Y139</f>
        <v>1411026.6954972779</v>
      </c>
      <c r="AC139" s="80" t="s">
        <v>5</v>
      </c>
      <c r="AD139" s="80" t="s">
        <v>69</v>
      </c>
      <c r="AE139" s="125" t="s">
        <v>275</v>
      </c>
      <c r="AF139" s="125"/>
      <c r="AG139" s="115">
        <v>2543695.2318748152</v>
      </c>
      <c r="AH139" s="116">
        <v>0.14571719338993222</v>
      </c>
      <c r="AI139" s="117">
        <f>AH139*AG139</f>
        <v>370660.13002815092</v>
      </c>
      <c r="AJ139" s="115">
        <v>2233840.8366352022</v>
      </c>
      <c r="AK139" s="116">
        <v>0.14571719338993222</v>
      </c>
      <c r="AL139" s="117">
        <f>AK139*AJ139</f>
        <v>325509.01719429973</v>
      </c>
      <c r="AM139" s="115">
        <v>2011424.3707263113</v>
      </c>
      <c r="AN139" s="116">
        <v>0.14571719338993222</v>
      </c>
      <c r="AO139" s="117">
        <f>AN139*AM139</f>
        <v>293099.11401834863</v>
      </c>
    </row>
    <row r="140" spans="2:41" x14ac:dyDescent="0.2">
      <c r="B140" s="80"/>
      <c r="C140" s="80"/>
      <c r="D140" s="125" t="s">
        <v>276</v>
      </c>
      <c r="E140" s="80" t="s">
        <v>69</v>
      </c>
      <c r="F140" s="119">
        <v>0</v>
      </c>
      <c r="G140" s="116">
        <v>0.27629890488731368</v>
      </c>
      <c r="H140" s="117">
        <f>G140*F139</f>
        <v>6976615.7600847743</v>
      </c>
      <c r="I140" s="119">
        <v>0</v>
      </c>
      <c r="J140" s="116">
        <v>0.27629890488731368</v>
      </c>
      <c r="K140" s="117">
        <f>J140*I139</f>
        <v>6866941.2968171267</v>
      </c>
      <c r="L140" s="119">
        <v>0</v>
      </c>
      <c r="M140" s="116">
        <v>0.27629890488731368</v>
      </c>
      <c r="N140" s="117">
        <f>M140*L139</f>
        <v>6712404.4345915141</v>
      </c>
      <c r="P140" s="80"/>
      <c r="Q140" s="80"/>
      <c r="R140" s="125" t="s">
        <v>276</v>
      </c>
      <c r="S140" s="119">
        <v>0</v>
      </c>
      <c r="T140" s="116">
        <v>0.28847496560013158</v>
      </c>
      <c r="U140" s="117">
        <f>T140*S139</f>
        <v>3394254.4501129398</v>
      </c>
      <c r="V140" s="119">
        <v>0</v>
      </c>
      <c r="W140" s="116">
        <v>0.28847496560013158</v>
      </c>
      <c r="X140" s="117">
        <f>W140*V139</f>
        <v>3325610.575638365</v>
      </c>
      <c r="Y140" s="119">
        <v>0</v>
      </c>
      <c r="Z140" s="116">
        <v>0.28847496560013158</v>
      </c>
      <c r="AA140" s="117">
        <f>Z140*Y139</f>
        <v>3100896.831108598</v>
      </c>
      <c r="AC140" s="80"/>
      <c r="AD140" s="80"/>
      <c r="AE140" s="125" t="s">
        <v>276</v>
      </c>
      <c r="AF140" s="125"/>
      <c r="AG140" s="119">
        <v>0</v>
      </c>
      <c r="AH140" s="116">
        <v>0.26982689516564051</v>
      </c>
      <c r="AI140" s="117">
        <f>AH140*AG139</f>
        <v>686357.38666442537</v>
      </c>
      <c r="AJ140" s="119">
        <v>0</v>
      </c>
      <c r="AK140" s="116">
        <v>0.26982689516564051</v>
      </c>
      <c r="AL140" s="117">
        <f>AK140*AJ139</f>
        <v>602750.33724349341</v>
      </c>
      <c r="AM140" s="119">
        <v>0</v>
      </c>
      <c r="AN140" s="116">
        <v>0.26982689516564051</v>
      </c>
      <c r="AO140" s="117">
        <f>AN140*AM139</f>
        <v>542736.3928135829</v>
      </c>
    </row>
    <row r="141" spans="2:41" x14ac:dyDescent="0.2">
      <c r="B141" s="80"/>
      <c r="C141" s="80"/>
      <c r="D141" s="125" t="s">
        <v>277</v>
      </c>
      <c r="E141" s="80" t="s">
        <v>277</v>
      </c>
      <c r="F141" s="115"/>
      <c r="G141" s="116">
        <v>0.13090392934197131</v>
      </c>
      <c r="H141" s="117">
        <f>G141*F139</f>
        <v>3305356.6277314392</v>
      </c>
      <c r="I141" s="115"/>
      <c r="J141" s="116">
        <v>0.13090392934197131</v>
      </c>
      <c r="K141" s="117">
        <f>J141*I139</f>
        <v>3253395.4438966275</v>
      </c>
      <c r="L141" s="115"/>
      <c r="M141" s="116">
        <v>0.13090392934197131</v>
      </c>
      <c r="N141" s="117">
        <f>M141*L139</f>
        <v>3180179.5095020924</v>
      </c>
      <c r="P141" s="80"/>
      <c r="Q141" s="80"/>
      <c r="R141" s="125" t="s">
        <v>277</v>
      </c>
      <c r="S141" s="115"/>
      <c r="T141" s="116">
        <v>0.12656156636409924</v>
      </c>
      <c r="U141" s="117">
        <f>T141*S139</f>
        <v>1489148.8381008131</v>
      </c>
      <c r="V141" s="115"/>
      <c r="W141" s="116">
        <v>0.12656156636409924</v>
      </c>
      <c r="X141" s="117">
        <f>W141*V139</f>
        <v>1459032.9621643024</v>
      </c>
      <c r="Y141" s="115"/>
      <c r="Z141" s="116">
        <v>0.12656156636409924</v>
      </c>
      <c r="AA141" s="117">
        <f>Z141*Y139</f>
        <v>1360445.123070315</v>
      </c>
      <c r="AC141" s="80"/>
      <c r="AD141" s="80"/>
      <c r="AE141" s="125" t="s">
        <v>277</v>
      </c>
      <c r="AF141" s="125"/>
      <c r="AG141" s="115"/>
      <c r="AH141" s="116">
        <v>0.11931428088961439</v>
      </c>
      <c r="AI141" s="117">
        <f>AH141*AG139</f>
        <v>303499.1673934845</v>
      </c>
      <c r="AJ141" s="115"/>
      <c r="AK141" s="116">
        <v>0.11931428088961439</v>
      </c>
      <c r="AL141" s="117">
        <f>AK141*AJ139</f>
        <v>266529.11304498371</v>
      </c>
      <c r="AM141" s="115"/>
      <c r="AN141" s="116">
        <v>0.11931428088961439</v>
      </c>
      <c r="AO141" s="117">
        <f>AN141*AM139</f>
        <v>239991.65235705499</v>
      </c>
    </row>
    <row r="142" spans="2:41" x14ac:dyDescent="0.2">
      <c r="B142" s="80"/>
      <c r="C142" s="80"/>
      <c r="D142" s="125" t="s">
        <v>278</v>
      </c>
      <c r="E142" s="80" t="s">
        <v>278</v>
      </c>
      <c r="F142" s="115"/>
      <c r="G142" s="116">
        <v>0.32664616128686269</v>
      </c>
      <c r="H142" s="117">
        <f>G142*F139</f>
        <v>8247896.4501670562</v>
      </c>
      <c r="I142" s="115"/>
      <c r="J142" s="116">
        <v>0.32664616128686269</v>
      </c>
      <c r="K142" s="117">
        <f>J142*I139</f>
        <v>8118237.0784363383</v>
      </c>
      <c r="L142" s="115"/>
      <c r="M142" s="116">
        <v>0.32664616128686269</v>
      </c>
      <c r="N142" s="117">
        <f>M142*L139</f>
        <v>7935540.4700516602</v>
      </c>
      <c r="P142" s="80"/>
      <c r="Q142" s="80"/>
      <c r="R142" s="125" t="s">
        <v>278</v>
      </c>
      <c r="S142" s="115"/>
      <c r="T142" s="116">
        <v>0.31763298714531057</v>
      </c>
      <c r="U142" s="117">
        <f>T142*S139</f>
        <v>3737333.5945382458</v>
      </c>
      <c r="V142" s="115"/>
      <c r="W142" s="116">
        <v>0.31763298714531057</v>
      </c>
      <c r="X142" s="117">
        <f>W142*V139</f>
        <v>3661751.4418435479</v>
      </c>
      <c r="Y142" s="115"/>
      <c r="Z142" s="116">
        <v>0.31763298714531057</v>
      </c>
      <c r="AA142" s="117">
        <f>Z142*Y139</f>
        <v>3414324.4327819147</v>
      </c>
      <c r="AC142" s="80"/>
      <c r="AD142" s="80"/>
      <c r="AE142" s="125" t="s">
        <v>278</v>
      </c>
      <c r="AF142" s="125"/>
      <c r="AG142" s="115"/>
      <c r="AH142" s="116">
        <v>0.34333448377762454</v>
      </c>
      <c r="AI142" s="117">
        <f>AH142*AG139</f>
        <v>873338.28932334459</v>
      </c>
      <c r="AJ142" s="115"/>
      <c r="AK142" s="116">
        <v>0.34333448377762454</v>
      </c>
      <c r="AL142" s="117">
        <f>AK142*AJ139</f>
        <v>766954.59048752405</v>
      </c>
      <c r="AM142" s="115"/>
      <c r="AN142" s="116">
        <v>0.34333448377762454</v>
      </c>
      <c r="AO142" s="117">
        <f>AN142*AM139</f>
        <v>690591.34798105143</v>
      </c>
    </row>
    <row r="143" spans="2:41" x14ac:dyDescent="0.2">
      <c r="B143" s="80"/>
      <c r="C143" s="80"/>
      <c r="D143" s="125" t="s">
        <v>279</v>
      </c>
      <c r="E143" s="80" t="s">
        <v>279</v>
      </c>
      <c r="F143" s="115"/>
      <c r="G143" s="116">
        <v>0.12904633295697385</v>
      </c>
      <c r="H143" s="117">
        <f>G143*F139</f>
        <v>3258451.8590689092</v>
      </c>
      <c r="I143" s="115"/>
      <c r="J143" s="116">
        <v>0.12904633295697385</v>
      </c>
      <c r="K143" s="117">
        <f>J143*I139</f>
        <v>3207228.0320708016</v>
      </c>
      <c r="L143" s="115"/>
      <c r="M143" s="116">
        <v>0.12904633295697385</v>
      </c>
      <c r="N143" s="117">
        <f>M143*L139</f>
        <v>3135051.0707287882</v>
      </c>
      <c r="P143" s="80"/>
      <c r="Q143" s="80"/>
      <c r="R143" s="125" t="s">
        <v>279</v>
      </c>
      <c r="S143" s="115"/>
      <c r="T143" s="116">
        <v>0.13606333476650248</v>
      </c>
      <c r="U143" s="117">
        <f>T143*S139</f>
        <v>1600948.555683603</v>
      </c>
      <c r="V143" s="115"/>
      <c r="W143" s="116">
        <v>0.13606333476650248</v>
      </c>
      <c r="X143" s="117">
        <f>W143*V139</f>
        <v>1568571.6925721942</v>
      </c>
      <c r="Y143" s="115"/>
      <c r="Z143" s="116">
        <v>0.13606333476650248</v>
      </c>
      <c r="AA143" s="117">
        <f>Z143*Y139</f>
        <v>1462582.2477516346</v>
      </c>
      <c r="AC143" s="80"/>
      <c r="AD143" s="80"/>
      <c r="AE143" s="125" t="s">
        <v>279</v>
      </c>
      <c r="AF143" s="125"/>
      <c r="AG143" s="115"/>
      <c r="AH143" s="116">
        <v>0.12180714677718835</v>
      </c>
      <c r="AI143" s="117">
        <f>AH143*AG139</f>
        <v>309840.25846540974</v>
      </c>
      <c r="AJ143" s="115"/>
      <c r="AK143" s="116">
        <v>0.12180714677718835</v>
      </c>
      <c r="AL143" s="117">
        <f>AK143*AJ139</f>
        <v>272097.77866490127</v>
      </c>
      <c r="AM143" s="115"/>
      <c r="AN143" s="116">
        <v>0.12180714677718835</v>
      </c>
      <c r="AO143" s="117">
        <f>AN143*AM139</f>
        <v>245005.86355627351</v>
      </c>
    </row>
    <row r="144" spans="2:41" x14ac:dyDescent="0.2">
      <c r="B144" s="92" t="s">
        <v>5</v>
      </c>
      <c r="C144" s="92" t="s">
        <v>70</v>
      </c>
      <c r="D144" s="92" t="s">
        <v>280</v>
      </c>
      <c r="E144" s="92" t="s">
        <v>280</v>
      </c>
      <c r="F144" s="120">
        <v>36226706.26562243</v>
      </c>
      <c r="G144" s="113">
        <v>0.42619314857057583</v>
      </c>
      <c r="H144" s="121">
        <f>G144*F144</f>
        <v>15439574.00568703</v>
      </c>
      <c r="I144" s="120">
        <v>36817634.82706178</v>
      </c>
      <c r="J144" s="113">
        <v>0.42619314857057583</v>
      </c>
      <c r="K144" s="121">
        <f>J144*I144</f>
        <v>15691423.709867148</v>
      </c>
      <c r="L144" s="120">
        <v>35695472.598521642</v>
      </c>
      <c r="M144" s="113">
        <v>0.42619314857057583</v>
      </c>
      <c r="N144" s="121">
        <f>M144*L144</f>
        <v>15213165.856478652</v>
      </c>
      <c r="P144" s="92" t="s">
        <v>5</v>
      </c>
      <c r="Q144" s="92" t="s">
        <v>70</v>
      </c>
      <c r="R144" s="92" t="s">
        <v>280</v>
      </c>
      <c r="S144" s="120">
        <v>18461170.987654235</v>
      </c>
      <c r="T144" s="113">
        <v>0.41984299519193202</v>
      </c>
      <c r="U144" s="121">
        <f>T144*S144</f>
        <v>7750793.3222071519</v>
      </c>
      <c r="V144" s="120">
        <v>18245504.946590494</v>
      </c>
      <c r="W144" s="113">
        <v>0.41984299519193202</v>
      </c>
      <c r="X144" s="121">
        <f>W144*V144</f>
        <v>7660247.4455657648</v>
      </c>
      <c r="Y144" s="120">
        <v>17370672.788371328</v>
      </c>
      <c r="Z144" s="113">
        <v>0.41984299519193202</v>
      </c>
      <c r="AA144" s="121">
        <f>Z144*Y144</f>
        <v>7292955.2919688076</v>
      </c>
      <c r="AC144" s="92" t="s">
        <v>5</v>
      </c>
      <c r="AD144" s="92" t="s">
        <v>70</v>
      </c>
      <c r="AE144" s="92" t="s">
        <v>280</v>
      </c>
      <c r="AF144" s="114"/>
      <c r="AG144" s="120">
        <v>3780170.4869621377</v>
      </c>
      <c r="AH144" s="113">
        <v>0.438422735399217</v>
      </c>
      <c r="AI144" s="121">
        <f>AH144*AG144</f>
        <v>1657312.6851693306</v>
      </c>
      <c r="AJ144" s="120">
        <v>3408656.1628292501</v>
      </c>
      <c r="AK144" s="113">
        <v>0.438422735399217</v>
      </c>
      <c r="AL144" s="121">
        <f>AK144*AJ144</f>
        <v>1494432.3589429986</v>
      </c>
      <c r="AM144" s="120">
        <v>3125550.3155611507</v>
      </c>
      <c r="AN144" s="113">
        <v>0.438422735399217</v>
      </c>
      <c r="AO144" s="121">
        <f>AN144*AM144</f>
        <v>1370312.3189762055</v>
      </c>
    </row>
    <row r="145" spans="1:41" x14ac:dyDescent="0.2">
      <c r="B145" s="92"/>
      <c r="C145" s="92"/>
      <c r="D145" s="92" t="s">
        <v>281</v>
      </c>
      <c r="E145" s="92" t="s">
        <v>70</v>
      </c>
      <c r="F145" s="124">
        <v>0</v>
      </c>
      <c r="G145" s="113">
        <v>0.27092691169920735</v>
      </c>
      <c r="H145" s="121">
        <f>G145*F144</f>
        <v>9814789.6495794095</v>
      </c>
      <c r="I145" s="124">
        <v>0</v>
      </c>
      <c r="J145" s="113">
        <v>0.27092691169920735</v>
      </c>
      <c r="K145" s="121">
        <f>J145*I144</f>
        <v>9974888.0997650288</v>
      </c>
      <c r="L145" s="124">
        <v>0</v>
      </c>
      <c r="M145" s="113">
        <v>0.27092691169920735</v>
      </c>
      <c r="N145" s="121">
        <f>M145*L144</f>
        <v>9670864.1527611483</v>
      </c>
      <c r="P145" s="92"/>
      <c r="Q145" s="92"/>
      <c r="R145" s="92" t="s">
        <v>281</v>
      </c>
      <c r="S145" s="124">
        <v>0</v>
      </c>
      <c r="T145" s="113">
        <v>0.31632316003617755</v>
      </c>
      <c r="U145" s="121">
        <f>T145*S144</f>
        <v>5839695.9447829891</v>
      </c>
      <c r="V145" s="124">
        <v>0</v>
      </c>
      <c r="W145" s="113">
        <v>0.31632316003617755</v>
      </c>
      <c r="X145" s="121">
        <f>W145*V144</f>
        <v>5771475.7811612142</v>
      </c>
      <c r="Y145" s="124">
        <v>0</v>
      </c>
      <c r="Z145" s="113">
        <v>0.31632316003617755</v>
      </c>
      <c r="AA145" s="121">
        <f>Z145*Y144</f>
        <v>5494746.1083720578</v>
      </c>
      <c r="AC145" s="92"/>
      <c r="AD145" s="92"/>
      <c r="AE145" s="92" t="s">
        <v>281</v>
      </c>
      <c r="AF145" s="114"/>
      <c r="AG145" s="124">
        <v>0</v>
      </c>
      <c r="AH145" s="113">
        <v>0.27170460315534756</v>
      </c>
      <c r="AI145" s="121">
        <f>AH145*AG144</f>
        <v>1027089.7220196045</v>
      </c>
      <c r="AJ145" s="124">
        <v>0</v>
      </c>
      <c r="AK145" s="113">
        <v>0.27170460315534756</v>
      </c>
      <c r="AL145" s="121">
        <f>AK145*AJ144</f>
        <v>926147.57001455117</v>
      </c>
      <c r="AM145" s="124">
        <v>0</v>
      </c>
      <c r="AN145" s="113">
        <v>0.27170460315534756</v>
      </c>
      <c r="AO145" s="121">
        <f>AN145*AM144</f>
        <v>849226.40813161375</v>
      </c>
    </row>
    <row r="146" spans="1:41" x14ac:dyDescent="0.2">
      <c r="B146" s="92"/>
      <c r="C146" s="92"/>
      <c r="D146" s="92" t="s">
        <v>282</v>
      </c>
      <c r="E146" s="92" t="s">
        <v>282</v>
      </c>
      <c r="F146" s="120"/>
      <c r="G146" s="113">
        <v>0.12413288651275071</v>
      </c>
      <c r="H146" s="121">
        <f>G146*F144</f>
        <v>4496925.6176012643</v>
      </c>
      <c r="I146" s="120"/>
      <c r="J146" s="113">
        <v>0.12413288651275071</v>
      </c>
      <c r="K146" s="121">
        <f>J146*I144</f>
        <v>4570279.2856555581</v>
      </c>
      <c r="L146" s="120"/>
      <c r="M146" s="113">
        <v>0.12413288651275071</v>
      </c>
      <c r="N146" s="121">
        <f>M146*L144</f>
        <v>4430982.0490912898</v>
      </c>
      <c r="P146" s="92"/>
      <c r="Q146" s="92"/>
      <c r="R146" s="92" t="s">
        <v>282</v>
      </c>
      <c r="S146" s="120"/>
      <c r="T146" s="113">
        <v>0.11130266477466821</v>
      </c>
      <c r="U146" s="121">
        <f>T146*S144</f>
        <v>2054777.5257867097</v>
      </c>
      <c r="V146" s="120"/>
      <c r="W146" s="113">
        <v>0.11130266477466821</v>
      </c>
      <c r="X146" s="121">
        <f>W146*V144</f>
        <v>2030773.3207149124</v>
      </c>
      <c r="Y146" s="120"/>
      <c r="Z146" s="113">
        <v>0.11130266477466821</v>
      </c>
      <c r="AA146" s="121">
        <f>Z146*Y144</f>
        <v>1933402.1702745452</v>
      </c>
      <c r="AC146" s="92"/>
      <c r="AD146" s="92"/>
      <c r="AE146" s="92" t="s">
        <v>282</v>
      </c>
      <c r="AF146" s="114"/>
      <c r="AG146" s="120"/>
      <c r="AH146" s="113">
        <v>0.11241780817812889</v>
      </c>
      <c r="AI146" s="121">
        <f>AH146*AG144</f>
        <v>424958.48068393371</v>
      </c>
      <c r="AJ146" s="120"/>
      <c r="AK146" s="113">
        <v>0.11241780817812889</v>
      </c>
      <c r="AL146" s="121">
        <f>AK146*AJ144</f>
        <v>383193.65465813555</v>
      </c>
      <c r="AM146" s="120"/>
      <c r="AN146" s="113">
        <v>0.11241780817812889</v>
      </c>
      <c r="AO146" s="121">
        <f>AN146*AM144</f>
        <v>351367.51582584367</v>
      </c>
    </row>
    <row r="147" spans="1:41" x14ac:dyDescent="0.2">
      <c r="B147" s="92"/>
      <c r="C147" s="92"/>
      <c r="D147" s="92" t="s">
        <v>283</v>
      </c>
      <c r="E147" s="92" t="s">
        <v>283</v>
      </c>
      <c r="F147" s="120"/>
      <c r="G147" s="113">
        <v>0.17874705321746612</v>
      </c>
      <c r="H147" s="121">
        <f>G147*F144</f>
        <v>6475416.9927547257</v>
      </c>
      <c r="I147" s="120"/>
      <c r="J147" s="113">
        <v>0.17874705321746612</v>
      </c>
      <c r="K147" s="121">
        <f>J147*I144</f>
        <v>6581043.7317740461</v>
      </c>
      <c r="L147" s="120"/>
      <c r="M147" s="113">
        <v>0.17874705321746612</v>
      </c>
      <c r="N147" s="121">
        <f>M147*L144</f>
        <v>6380460.5401905514</v>
      </c>
      <c r="P147" s="92"/>
      <c r="Q147" s="92"/>
      <c r="R147" s="92" t="s">
        <v>283</v>
      </c>
      <c r="S147" s="120"/>
      <c r="T147" s="113">
        <v>0.1525311799972221</v>
      </c>
      <c r="U147" s="121">
        <f>T147*S144</f>
        <v>2815904.1948773828</v>
      </c>
      <c r="V147" s="120"/>
      <c r="W147" s="113">
        <v>0.1525311799972221</v>
      </c>
      <c r="X147" s="121">
        <f>W147*V144</f>
        <v>2783008.3991486011</v>
      </c>
      <c r="Y147" s="120"/>
      <c r="Z147" s="113">
        <v>0.1525311799972221</v>
      </c>
      <c r="AA147" s="121">
        <f>Z147*Y144</f>
        <v>2649569.2177559151</v>
      </c>
      <c r="AC147" s="92"/>
      <c r="AD147" s="92"/>
      <c r="AE147" s="92" t="s">
        <v>283</v>
      </c>
      <c r="AF147" s="114"/>
      <c r="AG147" s="120"/>
      <c r="AH147" s="113">
        <v>0.17745485326730637</v>
      </c>
      <c r="AI147" s="121">
        <f>AH147*AG144</f>
        <v>670809.59908926825</v>
      </c>
      <c r="AJ147" s="120"/>
      <c r="AK147" s="113">
        <v>0.17745485326730637</v>
      </c>
      <c r="AL147" s="121">
        <f>AK147*AJ144</f>
        <v>604882.57921356417</v>
      </c>
      <c r="AM147" s="120"/>
      <c r="AN147" s="113">
        <v>0.17745485326730637</v>
      </c>
      <c r="AO147" s="121">
        <f>AN147*AM144</f>
        <v>554644.07262748713</v>
      </c>
    </row>
    <row r="148" spans="1:41" x14ac:dyDescent="0.2">
      <c r="B148" s="80" t="s">
        <v>5</v>
      </c>
      <c r="C148" s="80" t="s">
        <v>71</v>
      </c>
      <c r="D148" s="80" t="s">
        <v>284</v>
      </c>
      <c r="E148" s="80" t="s">
        <v>284</v>
      </c>
      <c r="F148" s="115">
        <v>26744460.483221028</v>
      </c>
      <c r="G148" s="116">
        <v>0.30465956439682362</v>
      </c>
      <c r="H148" s="117">
        <f>G148*F148</f>
        <v>8147955.6808461817</v>
      </c>
      <c r="I148" s="115">
        <v>25642939.571688976</v>
      </c>
      <c r="J148" s="116">
        <v>0.30465956439682362</v>
      </c>
      <c r="K148" s="117">
        <f>J148*I148</f>
        <v>7812366.7997648343</v>
      </c>
      <c r="L148" s="115">
        <v>24530727.242572919</v>
      </c>
      <c r="M148" s="116">
        <v>0.30465956439682362</v>
      </c>
      <c r="N148" s="117">
        <f>M148*L148</f>
        <v>7473520.6760595599</v>
      </c>
      <c r="P148" s="80" t="s">
        <v>5</v>
      </c>
      <c r="Q148" s="80" t="s">
        <v>71</v>
      </c>
      <c r="R148" s="80" t="s">
        <v>284</v>
      </c>
      <c r="S148" s="115">
        <v>11478226.658792796</v>
      </c>
      <c r="T148" s="116">
        <v>0.30112126225280417</v>
      </c>
      <c r="U148" s="117">
        <f>T148*S148</f>
        <v>3456338.0999194738</v>
      </c>
      <c r="V148" s="115">
        <v>10651826.023448579</v>
      </c>
      <c r="W148" s="116">
        <v>0.30112126225280417</v>
      </c>
      <c r="X148" s="117">
        <f>W148*V148</f>
        <v>3207491.2974781035</v>
      </c>
      <c r="Y148" s="115">
        <v>9467899.8084049337</v>
      </c>
      <c r="Z148" s="116">
        <v>0.30112126225280417</v>
      </c>
      <c r="AA148" s="117">
        <f>Z148*Y148</f>
        <v>2850985.9411899764</v>
      </c>
      <c r="AC148" s="80" t="s">
        <v>5</v>
      </c>
      <c r="AD148" s="80" t="s">
        <v>71</v>
      </c>
      <c r="AE148" s="80" t="s">
        <v>284</v>
      </c>
      <c r="AF148" s="118"/>
      <c r="AG148" s="115">
        <v>2430052.3851666744</v>
      </c>
      <c r="AH148" s="116">
        <v>0.31037976382016191</v>
      </c>
      <c r="AI148" s="117">
        <f>AH148*AG148</f>
        <v>754239.08537865349</v>
      </c>
      <c r="AJ148" s="115">
        <v>2025993.546582832</v>
      </c>
      <c r="AK148" s="116">
        <v>0.31037976382016191</v>
      </c>
      <c r="AL148" s="117">
        <f>AK148*AJ148</f>
        <v>628827.39848955162</v>
      </c>
      <c r="AM148" s="115">
        <v>1640884.9923766712</v>
      </c>
      <c r="AN148" s="116">
        <v>0.31037976382016191</v>
      </c>
      <c r="AO148" s="117">
        <f>AN148*AM148</f>
        <v>509297.49638991937</v>
      </c>
    </row>
    <row r="149" spans="1:41" x14ac:dyDescent="0.2">
      <c r="B149" s="80"/>
      <c r="C149" s="80"/>
      <c r="D149" s="80" t="s">
        <v>285</v>
      </c>
      <c r="E149" s="80" t="s">
        <v>285</v>
      </c>
      <c r="F149" s="119">
        <v>0</v>
      </c>
      <c r="G149" s="116">
        <v>0.11452022115432041</v>
      </c>
      <c r="H149" s="117">
        <f>G149*F148</f>
        <v>3062781.5291914549</v>
      </c>
      <c r="I149" s="119">
        <v>0</v>
      </c>
      <c r="J149" s="116">
        <v>0.11452022115432041</v>
      </c>
      <c r="K149" s="117">
        <f>J149*I148</f>
        <v>2936635.110796696</v>
      </c>
      <c r="L149" s="119">
        <v>0</v>
      </c>
      <c r="M149" s="116">
        <v>0.11452022115432041</v>
      </c>
      <c r="N149" s="117">
        <f>M149*L148</f>
        <v>2809264.308895763</v>
      </c>
      <c r="P149" s="80"/>
      <c r="Q149" s="80"/>
      <c r="R149" s="80" t="s">
        <v>285</v>
      </c>
      <c r="S149" s="119">
        <v>0</v>
      </c>
      <c r="T149" s="116">
        <v>0.1033176748940224</v>
      </c>
      <c r="U149" s="117">
        <f>T149*S148</f>
        <v>1185903.690293055</v>
      </c>
      <c r="V149" s="119">
        <v>0</v>
      </c>
      <c r="W149" s="116">
        <v>0.1033176748940224</v>
      </c>
      <c r="X149" s="117">
        <f>W149*V148</f>
        <v>1100521.8981183476</v>
      </c>
      <c r="Y149" s="119">
        <v>0</v>
      </c>
      <c r="Z149" s="116">
        <v>0.1033176748940224</v>
      </c>
      <c r="AA149" s="117">
        <f>Z149*Y148</f>
        <v>978201.39433395781</v>
      </c>
      <c r="AC149" s="80"/>
      <c r="AD149" s="80"/>
      <c r="AE149" s="80" t="s">
        <v>285</v>
      </c>
      <c r="AF149" s="118"/>
      <c r="AG149" s="119">
        <v>0</v>
      </c>
      <c r="AH149" s="116">
        <v>0.11864428976015211</v>
      </c>
      <c r="AI149" s="117">
        <f>AH149*AG148</f>
        <v>288311.83931806369</v>
      </c>
      <c r="AJ149" s="119">
        <v>0</v>
      </c>
      <c r="AK149" s="116">
        <v>0.11864428976015211</v>
      </c>
      <c r="AL149" s="117">
        <f>AK149*AJ148</f>
        <v>240372.56539297174</v>
      </c>
      <c r="AM149" s="119">
        <v>0</v>
      </c>
      <c r="AN149" s="116">
        <v>0.11864428976015211</v>
      </c>
      <c r="AO149" s="117">
        <f>AN149*AM148</f>
        <v>194681.63449862276</v>
      </c>
    </row>
    <row r="150" spans="1:41" x14ac:dyDescent="0.2">
      <c r="B150" s="80"/>
      <c r="C150" s="80"/>
      <c r="D150" s="80" t="s">
        <v>286</v>
      </c>
      <c r="E150" s="80" t="s">
        <v>286</v>
      </c>
      <c r="F150" s="115"/>
      <c r="G150" s="116">
        <v>0.18577759232042776</v>
      </c>
      <c r="H150" s="117">
        <f>G150*F148</f>
        <v>4968521.4764816267</v>
      </c>
      <c r="I150" s="115"/>
      <c r="J150" s="116">
        <v>0.18577759232042776</v>
      </c>
      <c r="K150" s="117">
        <f>J150*I148</f>
        <v>4763883.5736465994</v>
      </c>
      <c r="L150" s="115"/>
      <c r="M150" s="116">
        <v>0.18577759232042776</v>
      </c>
      <c r="N150" s="117">
        <f>M150*L148</f>
        <v>4557259.444994323</v>
      </c>
      <c r="P150" s="80"/>
      <c r="Q150" s="80"/>
      <c r="R150" s="80" t="s">
        <v>286</v>
      </c>
      <c r="S150" s="115"/>
      <c r="T150" s="116">
        <v>0.19141735791398237</v>
      </c>
      <c r="U150" s="117">
        <f>T150*S148</f>
        <v>2197131.8205639548</v>
      </c>
      <c r="V150" s="115"/>
      <c r="W150" s="116">
        <v>0.19141735791398237</v>
      </c>
      <c r="X150" s="117">
        <f>W150*V148</f>
        <v>2038944.3943679282</v>
      </c>
      <c r="Y150" s="115"/>
      <c r="Z150" s="116">
        <v>0.19141735791398237</v>
      </c>
      <c r="AA150" s="117">
        <f>Z150*Y148</f>
        <v>1812320.3663191723</v>
      </c>
      <c r="AC150" s="80"/>
      <c r="AD150" s="80"/>
      <c r="AE150" s="80" t="s">
        <v>286</v>
      </c>
      <c r="AF150" s="118"/>
      <c r="AG150" s="115"/>
      <c r="AH150" s="116">
        <v>0.18711303437444621</v>
      </c>
      <c r="AI150" s="117">
        <f>AH150*AG148</f>
        <v>454694.47547739692</v>
      </c>
      <c r="AJ150" s="115"/>
      <c r="AK150" s="116">
        <v>0.18711303437444621</v>
      </c>
      <c r="AL150" s="117">
        <f>AK150*AJ148</f>
        <v>379089.80012415961</v>
      </c>
      <c r="AM150" s="115"/>
      <c r="AN150" s="116">
        <v>0.18711303437444621</v>
      </c>
      <c r="AO150" s="117">
        <f>AN150*AM148</f>
        <v>307030.96998308896</v>
      </c>
    </row>
    <row r="151" spans="1:41" x14ac:dyDescent="0.2">
      <c r="B151" s="80"/>
      <c r="C151" s="80"/>
      <c r="D151" s="80" t="s">
        <v>287</v>
      </c>
      <c r="E151" s="80" t="s">
        <v>71</v>
      </c>
      <c r="F151" s="115"/>
      <c r="G151" s="116">
        <v>0.20462860840606359</v>
      </c>
      <c r="H151" s="117">
        <f>G151*F148</f>
        <v>5472681.7312524775</v>
      </c>
      <c r="I151" s="115"/>
      <c r="J151" s="116">
        <v>0.20462860840606359</v>
      </c>
      <c r="K151" s="117">
        <f>J151*I148</f>
        <v>5247279.0399954952</v>
      </c>
      <c r="L151" s="115"/>
      <c r="M151" s="116">
        <v>0.20462860840606359</v>
      </c>
      <c r="N151" s="117">
        <f>M151*L148</f>
        <v>5019688.5788364094</v>
      </c>
      <c r="P151" s="80"/>
      <c r="Q151" s="80"/>
      <c r="R151" s="80" t="s">
        <v>287</v>
      </c>
      <c r="S151" s="115"/>
      <c r="T151" s="116">
        <v>0.21620551572400579</v>
      </c>
      <c r="U151" s="117">
        <f>T151*S148</f>
        <v>2481655.9143613284</v>
      </c>
      <c r="V151" s="115"/>
      <c r="W151" s="116">
        <v>0.21620551572400579</v>
      </c>
      <c r="X151" s="117">
        <f>W151*V148</f>
        <v>2302983.5388020859</v>
      </c>
      <c r="Y151" s="115"/>
      <c r="Z151" s="116">
        <v>0.21620551572400579</v>
      </c>
      <c r="AA151" s="117">
        <f>Z151*Y148</f>
        <v>2047012.1608994042</v>
      </c>
      <c r="AC151" s="80"/>
      <c r="AD151" s="80"/>
      <c r="AE151" s="80" t="s">
        <v>287</v>
      </c>
      <c r="AF151" s="118"/>
      <c r="AG151" s="115"/>
      <c r="AH151" s="116">
        <v>0.20287751959880401</v>
      </c>
      <c r="AI151" s="117">
        <f>AH151*AG148</f>
        <v>493003.00039777241</v>
      </c>
      <c r="AJ151" s="115"/>
      <c r="AK151" s="116">
        <v>0.20287751959880401</v>
      </c>
      <c r="AL151" s="117">
        <f>AK151*AJ148</f>
        <v>411028.54545390897</v>
      </c>
      <c r="AM151" s="115"/>
      <c r="AN151" s="116">
        <v>0.20287751959880401</v>
      </c>
      <c r="AO151" s="117">
        <f>AN151*AM148</f>
        <v>332898.67720028147</v>
      </c>
    </row>
    <row r="152" spans="1:41" x14ac:dyDescent="0.2">
      <c r="B152" s="80"/>
      <c r="C152" s="80"/>
      <c r="D152" s="80" t="s">
        <v>288</v>
      </c>
      <c r="E152" s="80" t="s">
        <v>288</v>
      </c>
      <c r="F152" s="115"/>
      <c r="G152" s="116">
        <v>0.19041401372236449</v>
      </c>
      <c r="H152" s="117">
        <f>G152*F148</f>
        <v>5092520.0654492835</v>
      </c>
      <c r="I152" s="115"/>
      <c r="J152" s="116">
        <v>0.19041401372236449</v>
      </c>
      <c r="K152" s="117">
        <f>J152*I148</f>
        <v>4882775.0474853478</v>
      </c>
      <c r="L152" s="115"/>
      <c r="M152" s="116">
        <v>0.19041401372236449</v>
      </c>
      <c r="N152" s="117">
        <f>M152*L148</f>
        <v>4670994.2337868605</v>
      </c>
      <c r="P152" s="80"/>
      <c r="Q152" s="80"/>
      <c r="R152" s="80" t="s">
        <v>288</v>
      </c>
      <c r="S152" s="115"/>
      <c r="T152" s="116">
        <v>0.18793818921518538</v>
      </c>
      <c r="U152" s="117">
        <f>T152*S148</f>
        <v>2157197.1336549856</v>
      </c>
      <c r="V152" s="115"/>
      <c r="W152" s="116">
        <v>0.18793818921518538</v>
      </c>
      <c r="X152" s="117">
        <f>W152*V148</f>
        <v>2001884.8946821147</v>
      </c>
      <c r="Y152" s="115"/>
      <c r="Z152" s="116">
        <v>0.18793818921518538</v>
      </c>
      <c r="AA152" s="117">
        <f>Z152*Y148</f>
        <v>1779379.9456624237</v>
      </c>
      <c r="AC152" s="80"/>
      <c r="AD152" s="80"/>
      <c r="AE152" s="80" t="s">
        <v>288</v>
      </c>
      <c r="AF152" s="118"/>
      <c r="AG152" s="115"/>
      <c r="AH152" s="116">
        <v>0.1809853924464358</v>
      </c>
      <c r="AI152" s="117">
        <f>AH152*AG148</f>
        <v>439803.98459478794</v>
      </c>
      <c r="AJ152" s="115"/>
      <c r="AK152" s="116">
        <v>0.1809853924464358</v>
      </c>
      <c r="AL152" s="117">
        <f>AK152*AJ148</f>
        <v>366675.23712224019</v>
      </c>
      <c r="AM152" s="115"/>
      <c r="AN152" s="116">
        <v>0.1809853924464358</v>
      </c>
      <c r="AO152" s="117">
        <f>AN152*AM148</f>
        <v>296976.21430475864</v>
      </c>
    </row>
    <row r="153" spans="1:41" x14ac:dyDescent="0.2">
      <c r="B153" s="92" t="s">
        <v>5</v>
      </c>
      <c r="C153" s="92" t="s">
        <v>72</v>
      </c>
      <c r="D153" s="92" t="s">
        <v>289</v>
      </c>
      <c r="E153" s="92" t="s">
        <v>289</v>
      </c>
      <c r="F153" s="120">
        <v>18392420.777023338</v>
      </c>
      <c r="G153" s="113">
        <v>0.5378549656695254</v>
      </c>
      <c r="H153" s="121">
        <f>G153*F153</f>
        <v>9892454.8456053529</v>
      </c>
      <c r="I153" s="120">
        <v>18435296.855124455</v>
      </c>
      <c r="J153" s="113">
        <v>0.5378549656695254</v>
      </c>
      <c r="K153" s="121">
        <f>J153*I153</f>
        <v>9915515.9571204726</v>
      </c>
      <c r="L153" s="120">
        <v>17217871.169476051</v>
      </c>
      <c r="M153" s="113">
        <v>0.5378549656695254</v>
      </c>
      <c r="N153" s="121">
        <f>M153*L153</f>
        <v>9260717.5067608524</v>
      </c>
      <c r="P153" s="92" t="s">
        <v>5</v>
      </c>
      <c r="Q153" s="92" t="s">
        <v>72</v>
      </c>
      <c r="R153" s="92" t="s">
        <v>289</v>
      </c>
      <c r="S153" s="120">
        <v>8667131.9579941742</v>
      </c>
      <c r="T153" s="113">
        <v>0.54648480318520931</v>
      </c>
      <c r="U153" s="121">
        <f>T153*S153</f>
        <v>4736455.9022446843</v>
      </c>
      <c r="V153" s="120">
        <v>8305439.5491891988</v>
      </c>
      <c r="W153" s="113">
        <v>0.54648480318520931</v>
      </c>
      <c r="X153" s="121">
        <f>W153*V153</f>
        <v>4538796.497405313</v>
      </c>
      <c r="Y153" s="120">
        <v>7783097.5653367564</v>
      </c>
      <c r="Z153" s="113">
        <v>0.54648480318520931</v>
      </c>
      <c r="AA153" s="121">
        <f>Z153*Y153</f>
        <v>4253344.5411643395</v>
      </c>
      <c r="AC153" s="92" t="s">
        <v>5</v>
      </c>
      <c r="AD153" s="92" t="s">
        <v>72</v>
      </c>
      <c r="AE153" s="92" t="s">
        <v>289</v>
      </c>
      <c r="AF153" s="114"/>
      <c r="AG153" s="120">
        <v>2111310.6408477742</v>
      </c>
      <c r="AH153" s="113">
        <v>0.54231163745481303</v>
      </c>
      <c r="AI153" s="121">
        <f>AH153*AG153</f>
        <v>1144988.3308139271</v>
      </c>
      <c r="AJ153" s="120">
        <v>1850439.6032665269</v>
      </c>
      <c r="AK153" s="113">
        <v>0.54231163745481303</v>
      </c>
      <c r="AL153" s="121">
        <f>AK153*AJ153</f>
        <v>1003514.9312587049</v>
      </c>
      <c r="AM153" s="120">
        <v>1649421.1670424659</v>
      </c>
      <c r="AN153" s="113">
        <v>0.54231163745481303</v>
      </c>
      <c r="AO153" s="121">
        <f>AN153*AM153</f>
        <v>894500.29395142838</v>
      </c>
    </row>
    <row r="154" spans="1:41" x14ac:dyDescent="0.2">
      <c r="B154" s="92"/>
      <c r="C154" s="92"/>
      <c r="D154" s="92" t="s">
        <v>290</v>
      </c>
      <c r="E154" s="92" t="s">
        <v>290</v>
      </c>
      <c r="F154" s="124">
        <v>0</v>
      </c>
      <c r="G154" s="113">
        <v>0.12858182165351953</v>
      </c>
      <c r="H154" s="121">
        <f>G154*F153</f>
        <v>2364930.9681277019</v>
      </c>
      <c r="I154" s="124">
        <v>0</v>
      </c>
      <c r="J154" s="113">
        <v>0.12858182165351953</v>
      </c>
      <c r="K154" s="121">
        <f>J154*I153</f>
        <v>2370444.052355302</v>
      </c>
      <c r="L154" s="124">
        <v>0</v>
      </c>
      <c r="M154" s="113">
        <v>0.12858182165351953</v>
      </c>
      <c r="N154" s="121">
        <f>M154*L153</f>
        <v>2213905.2399668451</v>
      </c>
      <c r="P154" s="92"/>
      <c r="Q154" s="92"/>
      <c r="R154" s="92" t="s">
        <v>290</v>
      </c>
      <c r="S154" s="124">
        <v>0</v>
      </c>
      <c r="T154" s="113">
        <v>0.13720172660060601</v>
      </c>
      <c r="U154" s="121">
        <f>T154*S153</f>
        <v>1189145.4693120916</v>
      </c>
      <c r="V154" s="124">
        <v>0</v>
      </c>
      <c r="W154" s="113">
        <v>0.13720172660060601</v>
      </c>
      <c r="X154" s="121">
        <f>W154*V153</f>
        <v>1139520.6463257167</v>
      </c>
      <c r="Y154" s="124">
        <v>0</v>
      </c>
      <c r="Z154" s="113">
        <v>0.13720172660060601</v>
      </c>
      <c r="AA154" s="121">
        <f>Z154*Y153</f>
        <v>1067854.4242651758</v>
      </c>
      <c r="AC154" s="92"/>
      <c r="AD154" s="92"/>
      <c r="AE154" s="92" t="s">
        <v>290</v>
      </c>
      <c r="AF154" s="114"/>
      <c r="AG154" s="124">
        <v>0</v>
      </c>
      <c r="AH154" s="113">
        <v>0.12463857968239828</v>
      </c>
      <c r="AI154" s="121">
        <f>AH154*AG153</f>
        <v>263150.75954360067</v>
      </c>
      <c r="AJ154" s="124">
        <v>0</v>
      </c>
      <c r="AK154" s="113">
        <v>0.12463857968239828</v>
      </c>
      <c r="AL154" s="121">
        <f>AK154*AJ153</f>
        <v>230636.16393920046</v>
      </c>
      <c r="AM154" s="124">
        <v>0</v>
      </c>
      <c r="AN154" s="113">
        <v>0.12463857968239828</v>
      </c>
      <c r="AO154" s="121">
        <f>AN154*AM153</f>
        <v>205581.51155825675</v>
      </c>
    </row>
    <row r="155" spans="1:41" x14ac:dyDescent="0.2">
      <c r="B155" s="92"/>
      <c r="C155" s="92"/>
      <c r="D155" s="92" t="s">
        <v>291</v>
      </c>
      <c r="E155" s="92" t="s">
        <v>72</v>
      </c>
      <c r="F155" s="114"/>
      <c r="G155" s="113">
        <v>0.33356321267695505</v>
      </c>
      <c r="H155" s="121">
        <f>G155*F153</f>
        <v>6135034.9632902825</v>
      </c>
      <c r="I155" s="114"/>
      <c r="J155" s="113">
        <v>0.33356321267695505</v>
      </c>
      <c r="K155" s="121">
        <f>J155*I153</f>
        <v>6149336.845648679</v>
      </c>
      <c r="L155" s="114"/>
      <c r="M155" s="113">
        <v>0.33356321267695505</v>
      </c>
      <c r="N155" s="121">
        <f>M155*L153</f>
        <v>5743248.4227483524</v>
      </c>
      <c r="P155" s="92"/>
      <c r="Q155" s="92"/>
      <c r="R155" s="92" t="s">
        <v>291</v>
      </c>
      <c r="S155" s="114"/>
      <c r="T155" s="113">
        <v>0.31631347021418471</v>
      </c>
      <c r="U155" s="121">
        <f>T155*S153</f>
        <v>2741530.5864373986</v>
      </c>
      <c r="V155" s="114"/>
      <c r="W155" s="113">
        <v>0.31631347021418471</v>
      </c>
      <c r="X155" s="121">
        <f>W155*V153</f>
        <v>2627122.4054581695</v>
      </c>
      <c r="Y155" s="114"/>
      <c r="Z155" s="113">
        <v>0.31631347021418471</v>
      </c>
      <c r="AA155" s="121">
        <f>Z155*Y153</f>
        <v>2461898.5999072418</v>
      </c>
      <c r="AC155" s="92"/>
      <c r="AD155" s="92"/>
      <c r="AE155" s="92" t="s">
        <v>291</v>
      </c>
      <c r="AF155" s="114"/>
      <c r="AG155" s="114"/>
      <c r="AH155" s="113">
        <v>0.33304978286278869</v>
      </c>
      <c r="AI155" s="121">
        <f>AH155*AG153</f>
        <v>703171.55049024639</v>
      </c>
      <c r="AJ155" s="114"/>
      <c r="AK155" s="113">
        <v>0.33304978286278869</v>
      </c>
      <c r="AL155" s="121">
        <f>AK155*AJ153</f>
        <v>616288.50806862162</v>
      </c>
      <c r="AM155" s="114"/>
      <c r="AN155" s="113">
        <v>0.33304978286278869</v>
      </c>
      <c r="AO155" s="121">
        <f>AN155*AM153</f>
        <v>549339.36153278081</v>
      </c>
    </row>
    <row r="156" spans="1:41" x14ac:dyDescent="0.2">
      <c r="A156" s="80"/>
      <c r="B156" s="103" t="s">
        <v>6</v>
      </c>
      <c r="C156" s="80" t="s">
        <v>73</v>
      </c>
      <c r="D156" s="80" t="s">
        <v>292</v>
      </c>
      <c r="E156" s="80" t="s">
        <v>292</v>
      </c>
      <c r="F156" s="115">
        <v>14746813.440640086</v>
      </c>
      <c r="G156" s="116">
        <v>0.35470608290380501</v>
      </c>
      <c r="H156" s="117">
        <f>G156*F156</f>
        <v>5230784.4308426287</v>
      </c>
      <c r="I156" s="115">
        <v>15331127.216175659</v>
      </c>
      <c r="J156" s="116">
        <v>0.35470608290380501</v>
      </c>
      <c r="K156" s="117">
        <f>J156*I156</f>
        <v>5438044.0813495843</v>
      </c>
      <c r="L156" s="115">
        <v>14880741.514429603</v>
      </c>
      <c r="M156" s="116">
        <v>0.35470608290380501</v>
      </c>
      <c r="N156" s="117">
        <f>M156*L156</f>
        <v>5278289.5332873594</v>
      </c>
      <c r="P156" s="103" t="s">
        <v>6</v>
      </c>
      <c r="Q156" s="80" t="s">
        <v>73</v>
      </c>
      <c r="R156" s="80" t="s">
        <v>292</v>
      </c>
      <c r="S156" s="115">
        <v>8195507.7765825382</v>
      </c>
      <c r="T156" s="116">
        <v>0.44144384607537807</v>
      </c>
      <c r="U156" s="117">
        <f>T156*S156</f>
        <v>3617856.4734352659</v>
      </c>
      <c r="V156" s="115">
        <v>8025322.327298075</v>
      </c>
      <c r="W156" s="116">
        <v>0.44144384607537807</v>
      </c>
      <c r="X156" s="117">
        <f>W156*V156</f>
        <v>3542729.1541570663</v>
      </c>
      <c r="Y156" s="115">
        <v>8155415.7412411822</v>
      </c>
      <c r="Z156" s="116">
        <v>0.44144384607537807</v>
      </c>
      <c r="AA156" s="117">
        <f>Z156*Y156</f>
        <v>3600158.0911571877</v>
      </c>
      <c r="AC156" s="103" t="s">
        <v>6</v>
      </c>
      <c r="AD156" s="80" t="s">
        <v>73</v>
      </c>
      <c r="AE156" s="80" t="s">
        <v>292</v>
      </c>
      <c r="AF156" s="118"/>
      <c r="AG156" s="115">
        <v>1664805.7359007378</v>
      </c>
      <c r="AH156" s="116">
        <v>0.38811433077620738</v>
      </c>
      <c r="AI156" s="117">
        <f>AH156*AG156</f>
        <v>646134.96406150633</v>
      </c>
      <c r="AJ156" s="115">
        <v>1605023.4812954066</v>
      </c>
      <c r="AK156" s="116">
        <v>0.38811433077620738</v>
      </c>
      <c r="AL156" s="117">
        <f>AK156*AJ156</f>
        <v>622932.61432306538</v>
      </c>
      <c r="AM156" s="115">
        <v>1369000.9356496234</v>
      </c>
      <c r="AN156" s="116">
        <v>0.38811433077620738</v>
      </c>
      <c r="AO156" s="117">
        <f>AN156*AM156</f>
        <v>531328.8819716553</v>
      </c>
    </row>
    <row r="157" spans="1:41" x14ac:dyDescent="0.2">
      <c r="B157" s="80"/>
      <c r="C157" s="80"/>
      <c r="D157" s="80" t="s">
        <v>293</v>
      </c>
      <c r="E157" s="80" t="s">
        <v>293</v>
      </c>
      <c r="F157" s="119">
        <v>0</v>
      </c>
      <c r="G157" s="116">
        <v>0.12806497021728155</v>
      </c>
      <c r="H157" s="117">
        <f>G157*F156</f>
        <v>1888550.22407538</v>
      </c>
      <c r="I157" s="119">
        <v>0</v>
      </c>
      <c r="J157" s="116">
        <v>0.12806497021728155</v>
      </c>
      <c r="K157" s="117">
        <f>J157*I156</f>
        <v>1963380.3503368904</v>
      </c>
      <c r="L157" s="119">
        <v>0</v>
      </c>
      <c r="M157" s="116">
        <v>0.12806497021728155</v>
      </c>
      <c r="N157" s="117">
        <f>M157*L156</f>
        <v>1905701.7188564923</v>
      </c>
      <c r="P157" s="80"/>
      <c r="Q157" s="80"/>
      <c r="R157" s="80" t="s">
        <v>293</v>
      </c>
      <c r="S157" s="119">
        <v>0</v>
      </c>
      <c r="T157" s="116">
        <v>0.18661433954077877</v>
      </c>
      <c r="U157" s="117">
        <f>T157*S156</f>
        <v>1529399.2709282667</v>
      </c>
      <c r="V157" s="119">
        <v>0</v>
      </c>
      <c r="W157" s="116">
        <v>0.18661433954077877</v>
      </c>
      <c r="X157" s="117">
        <f>W157*V156</f>
        <v>1497640.225710596</v>
      </c>
      <c r="Y157" s="119">
        <v>0</v>
      </c>
      <c r="Z157" s="116">
        <v>0.18661433954077877</v>
      </c>
      <c r="AA157" s="117">
        <f>Z157*Y156</f>
        <v>1521917.522232194</v>
      </c>
      <c r="AC157" s="80"/>
      <c r="AD157" s="80"/>
      <c r="AE157" s="80" t="s">
        <v>293</v>
      </c>
      <c r="AF157" s="118"/>
      <c r="AG157" s="119">
        <v>0</v>
      </c>
      <c r="AH157" s="116">
        <v>0.14514431361737209</v>
      </c>
      <c r="AI157" s="117">
        <f>AH157*AG156</f>
        <v>241637.08584357664</v>
      </c>
      <c r="AJ157" s="119">
        <v>0</v>
      </c>
      <c r="AK157" s="116">
        <v>0.14514431361737209</v>
      </c>
      <c r="AL157" s="117">
        <f>AK157*AJ156</f>
        <v>232960.03153238684</v>
      </c>
      <c r="AM157" s="119">
        <v>0</v>
      </c>
      <c r="AN157" s="116">
        <v>0.14514431361737209</v>
      </c>
      <c r="AO157" s="117">
        <f>AN157*AM156</f>
        <v>198702.70114640478</v>
      </c>
    </row>
    <row r="158" spans="1:41" x14ac:dyDescent="0.2">
      <c r="A158" s="80"/>
      <c r="B158" s="80"/>
      <c r="C158" s="80"/>
      <c r="D158" s="80" t="s">
        <v>294</v>
      </c>
      <c r="E158" s="80" t="s">
        <v>294</v>
      </c>
      <c r="F158" s="115"/>
      <c r="G158" s="116">
        <v>0.51722894687891341</v>
      </c>
      <c r="H158" s="117">
        <f>G158*F156</f>
        <v>7627478.7857220778</v>
      </c>
      <c r="I158" s="115"/>
      <c r="J158" s="116">
        <v>0.51722894687891341</v>
      </c>
      <c r="K158" s="117">
        <f>J158*I156</f>
        <v>7929702.7844891837</v>
      </c>
      <c r="L158" s="115"/>
      <c r="M158" s="116">
        <v>0.51722894687891341</v>
      </c>
      <c r="N158" s="117">
        <f>M158*L156</f>
        <v>7696750.2622857504</v>
      </c>
      <c r="P158" s="80"/>
      <c r="Q158" s="80"/>
      <c r="R158" s="80" t="s">
        <v>294</v>
      </c>
      <c r="S158" s="115"/>
      <c r="T158" s="116">
        <v>0.37194181438384322</v>
      </c>
      <c r="U158" s="117">
        <f>T158*S156</f>
        <v>3048252.0322190062</v>
      </c>
      <c r="V158" s="115"/>
      <c r="W158" s="116">
        <v>0.37194181438384322</v>
      </c>
      <c r="X158" s="117">
        <f>W158*V156</f>
        <v>2984952.9474304132</v>
      </c>
      <c r="Y158" s="115"/>
      <c r="Z158" s="116">
        <v>0.37194181438384322</v>
      </c>
      <c r="AA158" s="117">
        <f>Z158*Y156</f>
        <v>3033340.127851801</v>
      </c>
      <c r="AC158" s="80"/>
      <c r="AD158" s="80"/>
      <c r="AE158" s="80" t="s">
        <v>294</v>
      </c>
      <c r="AF158" s="118"/>
      <c r="AG158" s="115"/>
      <c r="AH158" s="116">
        <v>0.46674135560642055</v>
      </c>
      <c r="AI158" s="117">
        <f>AH158*AG156</f>
        <v>777033.6859956549</v>
      </c>
      <c r="AJ158" s="115"/>
      <c r="AK158" s="116">
        <v>0.46674135560642055</v>
      </c>
      <c r="AL158" s="117">
        <f>AK158*AJ156</f>
        <v>749130.83543995442</v>
      </c>
      <c r="AM158" s="115"/>
      <c r="AN158" s="116">
        <v>0.46674135560642055</v>
      </c>
      <c r="AO158" s="117">
        <f>AN158*AM156</f>
        <v>638969.35253156337</v>
      </c>
    </row>
    <row r="159" spans="1:41" x14ac:dyDescent="0.2">
      <c r="B159" s="92" t="s">
        <v>6</v>
      </c>
      <c r="C159" s="92" t="s">
        <v>74</v>
      </c>
      <c r="D159" s="92" t="s">
        <v>295</v>
      </c>
      <c r="E159" s="92" t="s">
        <v>295</v>
      </c>
      <c r="F159" s="120">
        <v>56459834.241457723</v>
      </c>
      <c r="G159" s="113">
        <v>0.81377750234151136</v>
      </c>
      <c r="H159" s="121">
        <f>G159*F159</f>
        <v>45945742.891629204</v>
      </c>
      <c r="I159" s="120">
        <v>56658538.95126114</v>
      </c>
      <c r="J159" s="113">
        <v>0.81377750234151136</v>
      </c>
      <c r="K159" s="121">
        <f>J159*I159</f>
        <v>46107444.314076528</v>
      </c>
      <c r="L159" s="120">
        <v>54611165.795134909</v>
      </c>
      <c r="M159" s="113">
        <v>0.81377750234151136</v>
      </c>
      <c r="N159" s="121">
        <f>M159*L159</f>
        <v>44441338.100723065</v>
      </c>
      <c r="P159" s="92" t="s">
        <v>6</v>
      </c>
      <c r="Q159" s="92" t="s">
        <v>74</v>
      </c>
      <c r="R159" s="92" t="s">
        <v>295</v>
      </c>
      <c r="S159" s="120">
        <v>24485270.973770231</v>
      </c>
      <c r="T159" s="113">
        <v>0.81033370864356047</v>
      </c>
      <c r="U159" s="121">
        <f>T159*S159</f>
        <v>19841240.435317755</v>
      </c>
      <c r="V159" s="120">
        <v>23938228.955854408</v>
      </c>
      <c r="W159" s="113">
        <v>0.81033370864356047</v>
      </c>
      <c r="X159" s="121">
        <f>W159*V159</f>
        <v>19397953.848156169</v>
      </c>
      <c r="Y159" s="120">
        <v>20952263.378562212</v>
      </c>
      <c r="Z159" s="113">
        <v>0.81033370864356047</v>
      </c>
      <c r="AA159" s="121">
        <f>Z159*Y159</f>
        <v>16978325.288026974</v>
      </c>
      <c r="AC159" s="92" t="s">
        <v>6</v>
      </c>
      <c r="AD159" s="92" t="s">
        <v>74</v>
      </c>
      <c r="AE159" s="92" t="s">
        <v>295</v>
      </c>
      <c r="AF159" s="114"/>
      <c r="AG159" s="120">
        <v>5710852.9514605626</v>
      </c>
      <c r="AH159" s="113">
        <v>0.79915274959559812</v>
      </c>
      <c r="AI159" s="121">
        <f>AH159*AG159</f>
        <v>4563843.8386958456</v>
      </c>
      <c r="AJ159" s="120">
        <v>5375094.7602277631</v>
      </c>
      <c r="AK159" s="113">
        <v>0.79915274959559812</v>
      </c>
      <c r="AL159" s="121">
        <f>AK159*AJ159</f>
        <v>4295521.756972909</v>
      </c>
      <c r="AM159" s="120">
        <v>4342854.468650626</v>
      </c>
      <c r="AN159" s="113">
        <v>0.79915274959559812</v>
      </c>
      <c r="AO159" s="121">
        <f>AN159*AM159</f>
        <v>3470604.0897156782</v>
      </c>
    </row>
    <row r="160" spans="1:41" x14ac:dyDescent="0.2">
      <c r="B160" s="92"/>
      <c r="C160" s="92"/>
      <c r="D160" s="92" t="s">
        <v>296</v>
      </c>
      <c r="E160" s="92" t="s">
        <v>296</v>
      </c>
      <c r="F160" s="124">
        <v>0</v>
      </c>
      <c r="G160" s="113">
        <v>0.18622249765848867</v>
      </c>
      <c r="H160" s="121">
        <f>G160*F159</f>
        <v>10514091.349828519</v>
      </c>
      <c r="I160" s="124">
        <v>0</v>
      </c>
      <c r="J160" s="113">
        <v>0.18622249765848867</v>
      </c>
      <c r="K160" s="121">
        <f>J160*I159</f>
        <v>10551094.637184616</v>
      </c>
      <c r="L160" s="124">
        <v>0</v>
      </c>
      <c r="M160" s="113">
        <v>0.18622249765848867</v>
      </c>
      <c r="N160" s="121">
        <f>M160*L159</f>
        <v>10169827.694411848</v>
      </c>
      <c r="P160" s="92"/>
      <c r="Q160" s="92"/>
      <c r="R160" s="92" t="s">
        <v>296</v>
      </c>
      <c r="S160" s="124">
        <v>0</v>
      </c>
      <c r="T160" s="113">
        <v>0.18966629135643956</v>
      </c>
      <c r="U160" s="121">
        <f>T160*S159</f>
        <v>4644030.5384524772</v>
      </c>
      <c r="V160" s="124">
        <v>0</v>
      </c>
      <c r="W160" s="113">
        <v>0.18966629135643956</v>
      </c>
      <c r="X160" s="121">
        <f>W160*V159</f>
        <v>4540275.1076982403</v>
      </c>
      <c r="Y160" s="124">
        <v>0</v>
      </c>
      <c r="Z160" s="113">
        <v>0.18966629135643956</v>
      </c>
      <c r="AA160" s="121">
        <f>Z160*Y159</f>
        <v>3973938.0905352393</v>
      </c>
      <c r="AC160" s="92"/>
      <c r="AD160" s="92"/>
      <c r="AE160" s="92" t="s">
        <v>296</v>
      </c>
      <c r="AF160" s="114"/>
      <c r="AG160" s="124">
        <v>0</v>
      </c>
      <c r="AH160" s="113">
        <v>0.20084725040440188</v>
      </c>
      <c r="AI160" s="121">
        <f>AH160*AG159</f>
        <v>1147009.1127647171</v>
      </c>
      <c r="AJ160" s="124">
        <v>0</v>
      </c>
      <c r="AK160" s="113">
        <v>0.20084725040440188</v>
      </c>
      <c r="AL160" s="121">
        <f>AK160*AJ159</f>
        <v>1079573.0032548541</v>
      </c>
      <c r="AM160" s="124">
        <v>0</v>
      </c>
      <c r="AN160" s="113">
        <v>0.20084725040440188</v>
      </c>
      <c r="AO160" s="121">
        <f>AN160*AM159</f>
        <v>872250.37893494801</v>
      </c>
    </row>
    <row r="161" spans="2:41" x14ac:dyDescent="0.2">
      <c r="B161" s="103" t="s">
        <v>6</v>
      </c>
      <c r="C161" s="80" t="s">
        <v>75</v>
      </c>
      <c r="D161" s="80" t="s">
        <v>297</v>
      </c>
      <c r="E161" s="80" t="s">
        <v>297</v>
      </c>
      <c r="F161" s="115">
        <v>40125543.06911575</v>
      </c>
      <c r="G161" s="116">
        <v>0.15681475710003234</v>
      </c>
      <c r="H161" s="117">
        <f>G161*F161</f>
        <v>6292277.2898902725</v>
      </c>
      <c r="I161" s="115">
        <v>42007127.004154392</v>
      </c>
      <c r="J161" s="116">
        <v>0.15681475710003234</v>
      </c>
      <c r="K161" s="117">
        <f>J161*I161</f>
        <v>6587337.4176266799</v>
      </c>
      <c r="L161" s="115">
        <v>41286854.534590259</v>
      </c>
      <c r="M161" s="116">
        <v>0.15681475710003234</v>
      </c>
      <c r="N161" s="117">
        <f>M161*L161</f>
        <v>6474388.0652661407</v>
      </c>
      <c r="P161" s="103" t="s">
        <v>6</v>
      </c>
      <c r="Q161" s="80" t="s">
        <v>75</v>
      </c>
      <c r="R161" s="80" t="s">
        <v>297</v>
      </c>
      <c r="S161" s="115">
        <v>25151875.562197499</v>
      </c>
      <c r="T161" s="116">
        <v>0.15693407553976974</v>
      </c>
      <c r="U161" s="117">
        <f>T161*S161</f>
        <v>3947186.3394447905</v>
      </c>
      <c r="V161" s="115">
        <v>24821396.959052615</v>
      </c>
      <c r="W161" s="116">
        <v>0.15693407553976974</v>
      </c>
      <c r="X161" s="117">
        <f>W161*V161</f>
        <v>3895322.9853745741</v>
      </c>
      <c r="Y161" s="115">
        <v>23879129.353670835</v>
      </c>
      <c r="Z161" s="116">
        <v>0.15693407553976974</v>
      </c>
      <c r="AA161" s="117">
        <f>Z161*Y161</f>
        <v>3747449.0898129116</v>
      </c>
      <c r="AC161" s="103" t="s">
        <v>6</v>
      </c>
      <c r="AD161" s="80" t="s">
        <v>75</v>
      </c>
      <c r="AE161" s="80" t="s">
        <v>297</v>
      </c>
      <c r="AF161" s="118"/>
      <c r="AG161" s="115">
        <v>4902697.6768362662</v>
      </c>
      <c r="AH161" s="116">
        <v>0.16758244967054683</v>
      </c>
      <c r="AI161" s="117">
        <f>AH161*AG161</f>
        <v>821606.08667832043</v>
      </c>
      <c r="AJ161" s="115">
        <v>4764038.8196543017</v>
      </c>
      <c r="AK161" s="116">
        <v>0.16758244967054683</v>
      </c>
      <c r="AL161" s="117">
        <f>AK161*AJ161</f>
        <v>798369.29572324839</v>
      </c>
      <c r="AM161" s="115">
        <v>4178802.5782210422</v>
      </c>
      <c r="AN161" s="116">
        <v>0.16758244967054683</v>
      </c>
      <c r="AO161" s="117">
        <f>AN161*AM161</f>
        <v>700293.9727478791</v>
      </c>
    </row>
    <row r="162" spans="2:41" x14ac:dyDescent="0.2">
      <c r="B162" s="80"/>
      <c r="C162" s="80"/>
      <c r="D162" s="80" t="s">
        <v>298</v>
      </c>
      <c r="E162" s="80" t="s">
        <v>298</v>
      </c>
      <c r="F162" s="119">
        <v>0</v>
      </c>
      <c r="G162" s="116">
        <v>4.1149981666963702E-2</v>
      </c>
      <c r="H162" s="117">
        <f>G162*F161</f>
        <v>1651165.3616710755</v>
      </c>
      <c r="I162" s="119">
        <v>0</v>
      </c>
      <c r="J162" s="116">
        <v>4.1149981666963702E-2</v>
      </c>
      <c r="K162" s="117">
        <f>J162*I161</f>
        <v>1728592.5061027692</v>
      </c>
      <c r="L162" s="119">
        <v>0</v>
      </c>
      <c r="M162" s="116">
        <v>4.1149981666963702E-2</v>
      </c>
      <c r="N162" s="117">
        <f>M162*L161</f>
        <v>1698953.3071849863</v>
      </c>
      <c r="P162" s="80"/>
      <c r="Q162" s="80"/>
      <c r="R162" s="80" t="s">
        <v>298</v>
      </c>
      <c r="S162" s="119">
        <v>0</v>
      </c>
      <c r="T162" s="116">
        <v>4.9863364263191157E-2</v>
      </c>
      <c r="U162" s="117">
        <f>T162*S161</f>
        <v>1254157.1330603098</v>
      </c>
      <c r="V162" s="119">
        <v>0</v>
      </c>
      <c r="W162" s="116">
        <v>4.9863364263191157E-2</v>
      </c>
      <c r="X162" s="117">
        <f>W162*V161</f>
        <v>1237678.3580905057</v>
      </c>
      <c r="Y162" s="119">
        <v>0</v>
      </c>
      <c r="Z162" s="116">
        <v>4.9863364263191157E-2</v>
      </c>
      <c r="AA162" s="117">
        <f>Z162*Y161</f>
        <v>1190693.7252499494</v>
      </c>
      <c r="AC162" s="80"/>
      <c r="AD162" s="80"/>
      <c r="AE162" s="80" t="s">
        <v>298</v>
      </c>
      <c r="AF162" s="118"/>
      <c r="AG162" s="119">
        <v>0</v>
      </c>
      <c r="AH162" s="116">
        <v>4.3688452606357689E-2</v>
      </c>
      <c r="AI162" s="117">
        <f>AH162*AG161</f>
        <v>214191.27509776116</v>
      </c>
      <c r="AJ162" s="119">
        <v>0</v>
      </c>
      <c r="AK162" s="116">
        <v>4.3688452606357689E-2</v>
      </c>
      <c r="AL162" s="117">
        <f>AK162*AJ161</f>
        <v>208133.48418731519</v>
      </c>
      <c r="AM162" s="119">
        <v>0</v>
      </c>
      <c r="AN162" s="116">
        <v>4.3688452606357689E-2</v>
      </c>
      <c r="AO162" s="117">
        <f>AN162*AM161</f>
        <v>182565.41838993531</v>
      </c>
    </row>
    <row r="163" spans="2:41" x14ac:dyDescent="0.2">
      <c r="B163" s="80"/>
      <c r="C163" s="80"/>
      <c r="D163" s="80" t="s">
        <v>299</v>
      </c>
      <c r="E163" s="80" t="s">
        <v>299</v>
      </c>
      <c r="F163" s="115"/>
      <c r="G163" s="116">
        <v>2.5952994835064587E-2</v>
      </c>
      <c r="H163" s="117">
        <f>G163*F161</f>
        <v>1041378.0120269227</v>
      </c>
      <c r="I163" s="115"/>
      <c r="J163" s="116">
        <v>2.5952994835064587E-2</v>
      </c>
      <c r="K163" s="117">
        <f>J163*I161</f>
        <v>1090210.750174721</v>
      </c>
      <c r="L163" s="115"/>
      <c r="M163" s="116">
        <v>2.5952994835064587E-2</v>
      </c>
      <c r="N163" s="117">
        <f>M163*L161</f>
        <v>1071517.522492284</v>
      </c>
      <c r="P163" s="80"/>
      <c r="Q163" s="80"/>
      <c r="R163" s="80" t="s">
        <v>299</v>
      </c>
      <c r="S163" s="115"/>
      <c r="T163" s="116">
        <v>5.0462058689206009E-2</v>
      </c>
      <c r="U163" s="117">
        <f>T163*S161</f>
        <v>1269215.4207632167</v>
      </c>
      <c r="V163" s="115"/>
      <c r="W163" s="116">
        <v>5.0462058689206009E-2</v>
      </c>
      <c r="X163" s="117">
        <f>W163*V161</f>
        <v>1252538.7900957926</v>
      </c>
      <c r="Y163" s="115"/>
      <c r="Z163" s="116">
        <v>5.0462058689206009E-2</v>
      </c>
      <c r="AA163" s="117">
        <f>Z163*Y161</f>
        <v>1204990.0268920797</v>
      </c>
      <c r="AC163" s="80"/>
      <c r="AD163" s="80"/>
      <c r="AE163" s="80" t="s">
        <v>299</v>
      </c>
      <c r="AF163" s="118"/>
      <c r="AG163" s="115"/>
      <c r="AH163" s="116">
        <v>2.6534126808941114E-2</v>
      </c>
      <c r="AI163" s="117">
        <f>AH163*AG161</f>
        <v>130088.80186307449</v>
      </c>
      <c r="AJ163" s="115"/>
      <c r="AK163" s="116">
        <v>2.6534126808941114E-2</v>
      </c>
      <c r="AL163" s="117">
        <f>AK163*AJ161</f>
        <v>126409.61016342539</v>
      </c>
      <c r="AM163" s="115"/>
      <c r="AN163" s="116">
        <v>2.6534126808941114E-2</v>
      </c>
      <c r="AO163" s="117">
        <f>AN163*AM161</f>
        <v>110880.8775200472</v>
      </c>
    </row>
    <row r="164" spans="2:41" x14ac:dyDescent="0.2">
      <c r="B164" s="80"/>
      <c r="C164" s="80"/>
      <c r="D164" s="80" t="s">
        <v>300</v>
      </c>
      <c r="E164" s="80" t="s">
        <v>300</v>
      </c>
      <c r="F164" s="115"/>
      <c r="G164" s="116">
        <v>0.2294597911573571</v>
      </c>
      <c r="H164" s="117">
        <f>G164*F161</f>
        <v>9207198.7327148374</v>
      </c>
      <c r="I164" s="115"/>
      <c r="J164" s="116">
        <v>0.2294597911573571</v>
      </c>
      <c r="K164" s="117">
        <f>J164*I161</f>
        <v>9638946.5894938428</v>
      </c>
      <c r="L164" s="115"/>
      <c r="M164" s="116">
        <v>0.2294597911573571</v>
      </c>
      <c r="N164" s="117">
        <f>M164*L161</f>
        <v>9473673.0190512631</v>
      </c>
      <c r="P164" s="80"/>
      <c r="Q164" s="80"/>
      <c r="R164" s="80" t="s">
        <v>300</v>
      </c>
      <c r="S164" s="115"/>
      <c r="T164" s="116">
        <v>0.2255852422459052</v>
      </c>
      <c r="U164" s="117">
        <f>T164*S161</f>
        <v>5673891.9416371863</v>
      </c>
      <c r="V164" s="115"/>
      <c r="W164" s="116">
        <v>0.2255852422459052</v>
      </c>
      <c r="X164" s="117">
        <f>W164*V161</f>
        <v>5599340.8458896587</v>
      </c>
      <c r="Y164" s="115"/>
      <c r="Z164" s="116">
        <v>0.2255852422459052</v>
      </c>
      <c r="AA164" s="117">
        <f>Z164*Y161</f>
        <v>5386779.1798691414</v>
      </c>
      <c r="AC164" s="80"/>
      <c r="AD164" s="80"/>
      <c r="AE164" s="80" t="s">
        <v>300</v>
      </c>
      <c r="AF164" s="118"/>
      <c r="AG164" s="115"/>
      <c r="AH164" s="116">
        <v>0.22967572375416856</v>
      </c>
      <c r="AI164" s="117">
        <f>AH164*AG161</f>
        <v>1126030.6372752502</v>
      </c>
      <c r="AJ164" s="115"/>
      <c r="AK164" s="116">
        <v>0.22967572375416856</v>
      </c>
      <c r="AL164" s="117">
        <f>AK164*AJ161</f>
        <v>1094184.0638970567</v>
      </c>
      <c r="AM164" s="115"/>
      <c r="AN164" s="116">
        <v>0.22967572375416856</v>
      </c>
      <c r="AO164" s="117">
        <f>AN164*AM161</f>
        <v>959769.50657870341</v>
      </c>
    </row>
    <row r="165" spans="2:41" x14ac:dyDescent="0.2">
      <c r="B165" s="80"/>
      <c r="C165" s="80"/>
      <c r="D165" s="80" t="s">
        <v>301</v>
      </c>
      <c r="E165" s="80" t="s">
        <v>301</v>
      </c>
      <c r="F165" s="115"/>
      <c r="G165" s="116">
        <v>5.4016529124479074E-2</v>
      </c>
      <c r="H165" s="117">
        <f>G165*F161</f>
        <v>2167442.5658284305</v>
      </c>
      <c r="I165" s="115"/>
      <c r="J165" s="116">
        <v>5.4016529124479074E-2</v>
      </c>
      <c r="K165" s="117">
        <f>J165*I161</f>
        <v>2269079.1992555968</v>
      </c>
      <c r="L165" s="115"/>
      <c r="M165" s="116">
        <v>5.4016529124479074E-2</v>
      </c>
      <c r="N165" s="117">
        <f>M165*L161</f>
        <v>2230172.5804258254</v>
      </c>
      <c r="P165" s="80"/>
      <c r="Q165" s="80"/>
      <c r="R165" s="80" t="s">
        <v>301</v>
      </c>
      <c r="S165" s="115"/>
      <c r="T165" s="116">
        <v>6.585686177926979E-2</v>
      </c>
      <c r="U165" s="117">
        <f>T165*S161</f>
        <v>1656423.5923890343</v>
      </c>
      <c r="V165" s="115"/>
      <c r="W165" s="116">
        <v>6.585686177926979E-2</v>
      </c>
      <c r="X165" s="117">
        <f>W165*V161</f>
        <v>1634659.3087007157</v>
      </c>
      <c r="Y165" s="115"/>
      <c r="Z165" s="116">
        <v>6.585686177926979E-2</v>
      </c>
      <c r="AA165" s="117">
        <f>Z165*Y161</f>
        <v>1572604.5212540042</v>
      </c>
      <c r="AC165" s="80"/>
      <c r="AD165" s="80"/>
      <c r="AE165" s="80" t="s">
        <v>301</v>
      </c>
      <c r="AF165" s="118"/>
      <c r="AG165" s="115"/>
      <c r="AH165" s="116">
        <v>5.2375967763931684E-2</v>
      </c>
      <c r="AI165" s="117">
        <f>AH165*AG161</f>
        <v>256783.53547827902</v>
      </c>
      <c r="AJ165" s="115"/>
      <c r="AK165" s="116">
        <v>5.2375967763931684E-2</v>
      </c>
      <c r="AL165" s="117">
        <f>AK165*AJ161</f>
        <v>249521.14364433286</v>
      </c>
      <c r="AM165" s="115"/>
      <c r="AN165" s="116">
        <v>5.2375967763931684E-2</v>
      </c>
      <c r="AO165" s="117">
        <f>AN165*AM161</f>
        <v>218868.82912873992</v>
      </c>
    </row>
    <row r="166" spans="2:41" x14ac:dyDescent="0.2">
      <c r="B166" s="80"/>
      <c r="C166" s="80"/>
      <c r="D166" s="80" t="s">
        <v>302</v>
      </c>
      <c r="E166" s="80" t="s">
        <v>302</v>
      </c>
      <c r="F166" s="115"/>
      <c r="G166" s="116">
        <v>0.13535196396845428</v>
      </c>
      <c r="H166" s="117">
        <f>G166*F161</f>
        <v>5431071.059705615</v>
      </c>
      <c r="I166" s="115"/>
      <c r="J166" s="116">
        <v>0.13535196396845428</v>
      </c>
      <c r="K166" s="117">
        <f>J166*I161</f>
        <v>5685747.1406845879</v>
      </c>
      <c r="L166" s="115"/>
      <c r="M166" s="116">
        <v>0.13535196396845428</v>
      </c>
      <c r="N166" s="117">
        <f>M166*L161</f>
        <v>5588256.8473366741</v>
      </c>
      <c r="P166" s="80"/>
      <c r="Q166" s="80"/>
      <c r="R166" s="80" t="s">
        <v>302</v>
      </c>
      <c r="S166" s="115"/>
      <c r="T166" s="116">
        <v>0.18140247827816472</v>
      </c>
      <c r="U166" s="117">
        <f>T166*S161</f>
        <v>4562612.560326634</v>
      </c>
      <c r="V166" s="115"/>
      <c r="W166" s="116">
        <v>0.18140247827816472</v>
      </c>
      <c r="X166" s="117">
        <f>W166*V161</f>
        <v>4502662.9226982454</v>
      </c>
      <c r="Y166" s="115"/>
      <c r="Z166" s="116">
        <v>0.18140247827816472</v>
      </c>
      <c r="AA166" s="117">
        <f>Z166*Y161</f>
        <v>4331733.243880759</v>
      </c>
      <c r="AC166" s="80"/>
      <c r="AD166" s="80"/>
      <c r="AE166" s="80" t="s">
        <v>302</v>
      </c>
      <c r="AF166" s="118"/>
      <c r="AG166" s="115"/>
      <c r="AH166" s="116">
        <v>0.14636817588970186</v>
      </c>
      <c r="AI166" s="117">
        <f>AH166*AG161</f>
        <v>717598.91589720326</v>
      </c>
      <c r="AJ166" s="115"/>
      <c r="AK166" s="116">
        <v>0.14636817588970186</v>
      </c>
      <c r="AL166" s="117">
        <f>AK166*AJ161</f>
        <v>697303.67190052848</v>
      </c>
      <c r="AM166" s="115"/>
      <c r="AN166" s="116">
        <v>0.14636817588970186</v>
      </c>
      <c r="AO166" s="117">
        <f>AN166*AM161</f>
        <v>611643.71077739715</v>
      </c>
    </row>
    <row r="167" spans="2:41" x14ac:dyDescent="0.2">
      <c r="B167" s="80"/>
      <c r="C167" s="80"/>
      <c r="D167" s="80" t="s">
        <v>303</v>
      </c>
      <c r="E167" s="80" t="s">
        <v>303</v>
      </c>
      <c r="F167" s="115"/>
      <c r="G167" s="116">
        <v>0.29919520002530042</v>
      </c>
      <c r="H167" s="117">
        <f>G167*F161</f>
        <v>12005369.884687893</v>
      </c>
      <c r="I167" s="115"/>
      <c r="J167" s="116">
        <v>0.29919520002530042</v>
      </c>
      <c r="K167" s="117">
        <f>J167*I161</f>
        <v>12568330.766496172</v>
      </c>
      <c r="L167" s="115"/>
      <c r="M167" s="116">
        <v>0.29919520002530042</v>
      </c>
      <c r="N167" s="117">
        <f>M167*L161</f>
        <v>12352828.700892214</v>
      </c>
      <c r="P167" s="80"/>
      <c r="Q167" s="80"/>
      <c r="R167" s="80" t="s">
        <v>303</v>
      </c>
      <c r="S167" s="115"/>
      <c r="T167" s="116">
        <v>0.20149323382358328</v>
      </c>
      <c r="U167" s="117">
        <f>T167*S161</f>
        <v>5067932.7437555306</v>
      </c>
      <c r="V167" s="115"/>
      <c r="W167" s="116">
        <v>0.20149323382358328</v>
      </c>
      <c r="X167" s="117">
        <f>W167*V161</f>
        <v>5001343.5412983671</v>
      </c>
      <c r="Y167" s="115"/>
      <c r="Z167" s="116">
        <v>0.20149323382358328</v>
      </c>
      <c r="AA167" s="117">
        <f>Z167*Y161</f>
        <v>4811482.9943627883</v>
      </c>
      <c r="AC167" s="80"/>
      <c r="AD167" s="80"/>
      <c r="AE167" s="80" t="s">
        <v>303</v>
      </c>
      <c r="AF167" s="118"/>
      <c r="AG167" s="115"/>
      <c r="AH167" s="116">
        <v>0.27227534662860747</v>
      </c>
      <c r="AI167" s="117">
        <f>AH167*AG161</f>
        <v>1334883.709375863</v>
      </c>
      <c r="AJ167" s="115"/>
      <c r="AK167" s="116">
        <v>0.27227534662860747</v>
      </c>
      <c r="AL167" s="117">
        <f>AK167*AJ161</f>
        <v>1297130.3209735169</v>
      </c>
      <c r="AM167" s="115"/>
      <c r="AN167" s="116">
        <v>0.27227534662860747</v>
      </c>
      <c r="AO167" s="117">
        <f>AN167*AM161</f>
        <v>1137784.9204776529</v>
      </c>
    </row>
    <row r="168" spans="2:41" x14ac:dyDescent="0.2">
      <c r="B168" s="80"/>
      <c r="C168" s="80"/>
      <c r="D168" s="80" t="s">
        <v>304</v>
      </c>
      <c r="E168" s="80" t="s">
        <v>304</v>
      </c>
      <c r="F168" s="115"/>
      <c r="G168" s="116">
        <v>5.8058782122348399E-2</v>
      </c>
      <c r="H168" s="117">
        <f>G168*F161</f>
        <v>2329640.1625906983</v>
      </c>
      <c r="I168" s="115"/>
      <c r="J168" s="116">
        <v>5.8058782122348399E-2</v>
      </c>
      <c r="K168" s="117">
        <f>J168*I161</f>
        <v>2438882.6343200174</v>
      </c>
      <c r="L168" s="115"/>
      <c r="M168" s="116">
        <v>5.8058782122348399E-2</v>
      </c>
      <c r="N168" s="117">
        <f>M168*L161</f>
        <v>2397064.4919408676</v>
      </c>
      <c r="P168" s="80"/>
      <c r="Q168" s="80"/>
      <c r="R168" s="80" t="s">
        <v>304</v>
      </c>
      <c r="S168" s="115"/>
      <c r="T168" s="116">
        <v>6.8402685380910253E-2</v>
      </c>
      <c r="U168" s="117">
        <f>T168*S161</f>
        <v>1720455.8308208007</v>
      </c>
      <c r="V168" s="115"/>
      <c r="W168" s="116">
        <v>6.8402685380910253E-2</v>
      </c>
      <c r="X168" s="117">
        <f>W168*V161</f>
        <v>1697850.2069047585</v>
      </c>
      <c r="Y168" s="115"/>
      <c r="Z168" s="116">
        <v>6.8402685380910253E-2</v>
      </c>
      <c r="AA168" s="117">
        <f>Z168*Y161</f>
        <v>1633396.5723492049</v>
      </c>
      <c r="AC168" s="80"/>
      <c r="AD168" s="80"/>
      <c r="AE168" s="80" t="s">
        <v>304</v>
      </c>
      <c r="AF168" s="118"/>
      <c r="AG168" s="115"/>
      <c r="AH168" s="116">
        <v>6.1499756877744796E-2</v>
      </c>
      <c r="AI168" s="117">
        <f>AH168*AG161</f>
        <v>301514.7151705146</v>
      </c>
      <c r="AJ168" s="115"/>
      <c r="AK168" s="116">
        <v>6.1499756877744796E-2</v>
      </c>
      <c r="AL168" s="117">
        <f>AK168*AJ161</f>
        <v>292987.22916487785</v>
      </c>
      <c r="AM168" s="115"/>
      <c r="AN168" s="116">
        <v>6.1499756877744796E-2</v>
      </c>
      <c r="AO168" s="117">
        <f>AN168*AM161</f>
        <v>256995.34260068723</v>
      </c>
    </row>
    <row r="169" spans="2:41" x14ac:dyDescent="0.2">
      <c r="B169" s="92" t="s">
        <v>6</v>
      </c>
      <c r="C169" s="92" t="s">
        <v>76</v>
      </c>
      <c r="D169" s="92" t="s">
        <v>305</v>
      </c>
      <c r="E169" s="92" t="s">
        <v>305</v>
      </c>
      <c r="F169" s="120">
        <v>30318819.943231199</v>
      </c>
      <c r="G169" s="113">
        <v>0.13088208349034078</v>
      </c>
      <c r="H169" s="121">
        <f>G169*F169</f>
        <v>3968190.3231385946</v>
      </c>
      <c r="I169" s="120">
        <v>29665178.409178875</v>
      </c>
      <c r="J169" s="113">
        <v>0.13088208349034078</v>
      </c>
      <c r="K169" s="121">
        <f>J169*I169</f>
        <v>3882640.357306004</v>
      </c>
      <c r="L169" s="120">
        <v>28812685.504906222</v>
      </c>
      <c r="M169" s="113">
        <v>0.13088208349034078</v>
      </c>
      <c r="N169" s="121">
        <f>M169*L169</f>
        <v>3771064.3098340677</v>
      </c>
      <c r="P169" s="92" t="s">
        <v>6</v>
      </c>
      <c r="Q169" s="92" t="s">
        <v>76</v>
      </c>
      <c r="R169" s="92" t="s">
        <v>305</v>
      </c>
      <c r="S169" s="120">
        <v>16271091.362459684</v>
      </c>
      <c r="T169" s="113">
        <v>0.15207385182466432</v>
      </c>
      <c r="U169" s="121">
        <f>T169*S169</f>
        <v>2474407.5368802696</v>
      </c>
      <c r="V169" s="120">
        <v>15853907.115385432</v>
      </c>
      <c r="W169" s="113">
        <v>0.15207385182466432</v>
      </c>
      <c r="X169" s="121">
        <f>W169*V169</f>
        <v>2410964.7215071153</v>
      </c>
      <c r="Y169" s="120">
        <v>14193804.700226774</v>
      </c>
      <c r="Z169" s="113">
        <v>0.15207385182466432</v>
      </c>
      <c r="AA169" s="121">
        <f>Z169*Y169</f>
        <v>2158506.5528105106</v>
      </c>
      <c r="AC169" s="92" t="s">
        <v>6</v>
      </c>
      <c r="AD169" s="92" t="s">
        <v>76</v>
      </c>
      <c r="AE169" s="92" t="s">
        <v>305</v>
      </c>
      <c r="AF169" s="114"/>
      <c r="AG169" s="120">
        <v>2821130.6246358315</v>
      </c>
      <c r="AH169" s="113">
        <v>0.11029862791160872</v>
      </c>
      <c r="AI169" s="121">
        <f>AH169*AG169</f>
        <v>311166.83705675183</v>
      </c>
      <c r="AJ169" s="120">
        <v>2602455.6603279309</v>
      </c>
      <c r="AK169" s="113">
        <v>0.11029862791160872</v>
      </c>
      <c r="AL169" s="121">
        <f>AK169*AJ169</f>
        <v>287047.28853497043</v>
      </c>
      <c r="AM169" s="120">
        <v>2082642.5736362091</v>
      </c>
      <c r="AN169" s="113">
        <v>0.11029862791160872</v>
      </c>
      <c r="AO169" s="121">
        <f>AN169*AM169</f>
        <v>229712.6183023754</v>
      </c>
    </row>
    <row r="170" spans="2:41" x14ac:dyDescent="0.2">
      <c r="B170" s="92"/>
      <c r="C170" s="92"/>
      <c r="D170" s="92" t="s">
        <v>306</v>
      </c>
      <c r="E170" s="92" t="s">
        <v>306</v>
      </c>
      <c r="F170" s="122">
        <v>0</v>
      </c>
      <c r="G170" s="113">
        <v>0.15117616109437032</v>
      </c>
      <c r="H170" s="121">
        <f>G170*F169</f>
        <v>4583482.8079291275</v>
      </c>
      <c r="I170" s="122">
        <v>0</v>
      </c>
      <c r="J170" s="113">
        <v>0.15117616109437032</v>
      </c>
      <c r="K170" s="121">
        <f>J170*I169</f>
        <v>4484667.7900792621</v>
      </c>
      <c r="L170" s="122">
        <v>0</v>
      </c>
      <c r="M170" s="113">
        <v>0.15117616109437032</v>
      </c>
      <c r="N170" s="121">
        <f>M170*L169</f>
        <v>4355791.1854511313</v>
      </c>
      <c r="P170" s="92"/>
      <c r="Q170" s="92"/>
      <c r="R170" s="92" t="s">
        <v>306</v>
      </c>
      <c r="S170" s="122">
        <v>0</v>
      </c>
      <c r="T170" s="113">
        <v>0.15933059717533177</v>
      </c>
      <c r="U170" s="121">
        <f>T170*S169</f>
        <v>2592482.7034750842</v>
      </c>
      <c r="V170" s="122">
        <v>0</v>
      </c>
      <c r="W170" s="113">
        <v>0.15933059717533177</v>
      </c>
      <c r="X170" s="121">
        <f>W170*V169</f>
        <v>2526012.4882566021</v>
      </c>
      <c r="Y170" s="122">
        <v>0</v>
      </c>
      <c r="Z170" s="113">
        <v>0.15933059717533177</v>
      </c>
      <c r="AA170" s="121">
        <f>Z170*Y169</f>
        <v>2261507.3790771631</v>
      </c>
      <c r="AC170" s="92"/>
      <c r="AD170" s="92"/>
      <c r="AE170" s="92" t="s">
        <v>306</v>
      </c>
      <c r="AF170" s="114"/>
      <c r="AG170" s="122">
        <v>0</v>
      </c>
      <c r="AH170" s="113">
        <v>0.17117853944575095</v>
      </c>
      <c r="AI170" s="121">
        <f>AH170*AG169</f>
        <v>482917.01991084073</v>
      </c>
      <c r="AJ170" s="122">
        <v>0</v>
      </c>
      <c r="AK170" s="113">
        <v>0.17117853944575095</v>
      </c>
      <c r="AL170" s="121">
        <f>AK170*AJ169</f>
        <v>445484.55890726257</v>
      </c>
      <c r="AM170" s="122">
        <v>0</v>
      </c>
      <c r="AN170" s="113">
        <v>0.17117853944575095</v>
      </c>
      <c r="AO170" s="121">
        <f>AN170*AM169</f>
        <v>356503.7139425861</v>
      </c>
    </row>
    <row r="171" spans="2:41" x14ac:dyDescent="0.2">
      <c r="B171" s="92"/>
      <c r="C171" s="92"/>
      <c r="D171" s="92" t="s">
        <v>307</v>
      </c>
      <c r="E171" s="92" t="s">
        <v>307</v>
      </c>
      <c r="F171" s="114"/>
      <c r="G171" s="113">
        <v>0.13815694961381164</v>
      </c>
      <c r="H171" s="121">
        <f>G171*F169</f>
        <v>4188755.6792472205</v>
      </c>
      <c r="I171" s="114"/>
      <c r="J171" s="113">
        <v>0.13815694961381164</v>
      </c>
      <c r="K171" s="121">
        <f>J171*I169</f>
        <v>4098450.5587616591</v>
      </c>
      <c r="L171" s="114"/>
      <c r="M171" s="113">
        <v>0.13815694961381164</v>
      </c>
      <c r="N171" s="121">
        <f>M171*L169</f>
        <v>3980672.7395399301</v>
      </c>
      <c r="P171" s="92"/>
      <c r="Q171" s="92"/>
      <c r="R171" s="92" t="s">
        <v>307</v>
      </c>
      <c r="S171" s="114"/>
      <c r="T171" s="113">
        <v>0.13237463787262388</v>
      </c>
      <c r="U171" s="121">
        <f>T171*S169</f>
        <v>2153879.8268979788</v>
      </c>
      <c r="V171" s="114"/>
      <c r="W171" s="113">
        <v>0.13237463787262388</v>
      </c>
      <c r="X171" s="121">
        <f>W171*V169</f>
        <v>2098655.2132653617</v>
      </c>
      <c r="Y171" s="114"/>
      <c r="Z171" s="113">
        <v>0.13237463787262388</v>
      </c>
      <c r="AA171" s="121">
        <f>Z171*Y169</f>
        <v>1878899.757227266</v>
      </c>
      <c r="AC171" s="92"/>
      <c r="AD171" s="92"/>
      <c r="AE171" s="92" t="s">
        <v>307</v>
      </c>
      <c r="AF171" s="114"/>
      <c r="AG171" s="114"/>
      <c r="AH171" s="113">
        <v>0.14276170591470141</v>
      </c>
      <c r="AI171" s="121">
        <f>AH171*AG169</f>
        <v>402749.4205812185</v>
      </c>
      <c r="AJ171" s="114"/>
      <c r="AK171" s="113">
        <v>0.14276170591470141</v>
      </c>
      <c r="AL171" s="121">
        <f>AK171*AJ169</f>
        <v>371531.00963578618</v>
      </c>
      <c r="AM171" s="114"/>
      <c r="AN171" s="113">
        <v>0.14276170591470141</v>
      </c>
      <c r="AO171" s="121">
        <f>AN171*AM169</f>
        <v>297321.60662288935</v>
      </c>
    </row>
    <row r="172" spans="2:41" x14ac:dyDescent="0.2">
      <c r="B172" s="92"/>
      <c r="C172" s="92"/>
      <c r="D172" s="92" t="s">
        <v>308</v>
      </c>
      <c r="E172" s="92" t="s">
        <v>308</v>
      </c>
      <c r="F172" s="114"/>
      <c r="G172" s="113">
        <v>0.16183511477372606</v>
      </c>
      <c r="H172" s="121">
        <f>G172*F169</f>
        <v>4906649.7053167559</v>
      </c>
      <c r="I172" s="114"/>
      <c r="J172" s="113">
        <v>0.16183511477372606</v>
      </c>
      <c r="K172" s="121">
        <f>J172*I169</f>
        <v>4800867.5526325237</v>
      </c>
      <c r="L172" s="114"/>
      <c r="M172" s="113">
        <v>0.16183511477372606</v>
      </c>
      <c r="N172" s="121">
        <f>M172*L169</f>
        <v>4662904.2656257711</v>
      </c>
      <c r="P172" s="92"/>
      <c r="Q172" s="92"/>
      <c r="R172" s="92" t="s">
        <v>308</v>
      </c>
      <c r="S172" s="114"/>
      <c r="T172" s="113">
        <v>0.14754605075014185</v>
      </c>
      <c r="U172" s="121">
        <f>T172*S169</f>
        <v>2400735.271925671</v>
      </c>
      <c r="V172" s="114"/>
      <c r="W172" s="113">
        <v>0.14754605075014185</v>
      </c>
      <c r="X172" s="121">
        <f>W172*V169</f>
        <v>2339181.383834694</v>
      </c>
      <c r="Y172" s="114"/>
      <c r="Z172" s="113">
        <v>0.14754605075014185</v>
      </c>
      <c r="AA172" s="121">
        <f>Z172*Y169</f>
        <v>2094239.8286372616</v>
      </c>
      <c r="AC172" s="92"/>
      <c r="AD172" s="92"/>
      <c r="AE172" s="92" t="s">
        <v>308</v>
      </c>
      <c r="AF172" s="114"/>
      <c r="AG172" s="114"/>
      <c r="AH172" s="113">
        <v>0.1699379401538611</v>
      </c>
      <c r="AI172" s="121">
        <f>AH172*AG169</f>
        <v>479417.12725558871</v>
      </c>
      <c r="AJ172" s="114"/>
      <c r="AK172" s="113">
        <v>0.1699379401538611</v>
      </c>
      <c r="AL172" s="121">
        <f>AK172*AJ169</f>
        <v>442255.95425788499</v>
      </c>
      <c r="AM172" s="114"/>
      <c r="AN172" s="113">
        <v>0.1699379401538611</v>
      </c>
      <c r="AO172" s="121">
        <f>AN172*AM169</f>
        <v>353919.98904047336</v>
      </c>
    </row>
    <row r="173" spans="2:41" x14ac:dyDescent="0.2">
      <c r="B173" s="92"/>
      <c r="C173" s="92"/>
      <c r="D173" s="92" t="s">
        <v>309</v>
      </c>
      <c r="E173" s="92" t="s">
        <v>309</v>
      </c>
      <c r="F173" s="114"/>
      <c r="G173" s="113">
        <v>8.9255859461245549E-2</v>
      </c>
      <c r="H173" s="121">
        <f>G173*F169</f>
        <v>2706132.3318838528</v>
      </c>
      <c r="I173" s="114"/>
      <c r="J173" s="113">
        <v>8.9255859461245549E-2</v>
      </c>
      <c r="K173" s="121">
        <f>J173*I169</f>
        <v>2647790.9949824456</v>
      </c>
      <c r="L173" s="114"/>
      <c r="M173" s="113">
        <v>8.9255859461245549E-2</v>
      </c>
      <c r="N173" s="121">
        <f>M173*L169</f>
        <v>2571701.0081269764</v>
      </c>
      <c r="P173" s="92"/>
      <c r="Q173" s="92"/>
      <c r="R173" s="92" t="s">
        <v>309</v>
      </c>
      <c r="S173" s="114"/>
      <c r="T173" s="113">
        <v>9.4540064527027387E-2</v>
      </c>
      <c r="U173" s="121">
        <f>T173*S169</f>
        <v>1538270.0273320964</v>
      </c>
      <c r="V173" s="114"/>
      <c r="W173" s="113">
        <v>9.4540064527027387E-2</v>
      </c>
      <c r="X173" s="121">
        <f>W173*V169</f>
        <v>1498829.4016940373</v>
      </c>
      <c r="Y173" s="114"/>
      <c r="Z173" s="113">
        <v>9.4540064527027387E-2</v>
      </c>
      <c r="AA173" s="121">
        <f>Z173*Y169</f>
        <v>1341883.2122434638</v>
      </c>
      <c r="AC173" s="92"/>
      <c r="AD173" s="92"/>
      <c r="AE173" s="92" t="s">
        <v>309</v>
      </c>
      <c r="AF173" s="114"/>
      <c r="AG173" s="114"/>
      <c r="AH173" s="113">
        <v>0.10302793295859126</v>
      </c>
      <c r="AI173" s="121">
        <f>AH173*AG169</f>
        <v>290655.25686240912</v>
      </c>
      <c r="AJ173" s="114"/>
      <c r="AK173" s="113">
        <v>0.10302793295859126</v>
      </c>
      <c r="AL173" s="121">
        <f>AK173*AJ169</f>
        <v>268125.6272999724</v>
      </c>
      <c r="AM173" s="114"/>
      <c r="AN173" s="113">
        <v>0.10302793295859126</v>
      </c>
      <c r="AO173" s="121">
        <f>AN173*AM169</f>
        <v>214570.35945329932</v>
      </c>
    </row>
    <row r="174" spans="2:41" x14ac:dyDescent="0.2">
      <c r="B174" s="92"/>
      <c r="C174" s="92"/>
      <c r="D174" s="92" t="s">
        <v>310</v>
      </c>
      <c r="E174" s="92" t="s">
        <v>76</v>
      </c>
      <c r="F174" s="114"/>
      <c r="G174" s="113">
        <v>0.32869383156650572</v>
      </c>
      <c r="H174" s="121">
        <f>G174*F169</f>
        <v>9965609.0957156494</v>
      </c>
      <c r="I174" s="114"/>
      <c r="J174" s="113">
        <v>0.32869383156650572</v>
      </c>
      <c r="K174" s="121">
        <f>J174*I169</f>
        <v>9750761.1554169841</v>
      </c>
      <c r="L174" s="114"/>
      <c r="M174" s="113">
        <v>0.32869383156650572</v>
      </c>
      <c r="N174" s="121">
        <f>M174*L169</f>
        <v>9470551.9963283464</v>
      </c>
      <c r="P174" s="92"/>
      <c r="Q174" s="92"/>
      <c r="R174" s="92" t="s">
        <v>310</v>
      </c>
      <c r="S174" s="114"/>
      <c r="T174" s="113">
        <v>0.31413479785021081</v>
      </c>
      <c r="U174" s="121">
        <f>T174*S169</f>
        <v>5111315.9959485838</v>
      </c>
      <c r="V174" s="114"/>
      <c r="W174" s="113">
        <v>0.31413479785021081</v>
      </c>
      <c r="X174" s="121">
        <f>W174*V169</f>
        <v>4980263.9068276212</v>
      </c>
      <c r="Y174" s="114"/>
      <c r="Z174" s="113">
        <v>0.31413479785021081</v>
      </c>
      <c r="AA174" s="121">
        <f>Z174*Y169</f>
        <v>4458767.9702311102</v>
      </c>
      <c r="AC174" s="92"/>
      <c r="AD174" s="92"/>
      <c r="AE174" s="92" t="s">
        <v>310</v>
      </c>
      <c r="AF174" s="114"/>
      <c r="AG174" s="114"/>
      <c r="AH174" s="113">
        <v>0.30279525361548654</v>
      </c>
      <c r="AI174" s="121">
        <f>AH174*AG169</f>
        <v>854224.96296902257</v>
      </c>
      <c r="AJ174" s="114"/>
      <c r="AK174" s="113">
        <v>0.30279525361548654</v>
      </c>
      <c r="AL174" s="121">
        <f>AK174*AJ169</f>
        <v>788011.2216920543</v>
      </c>
      <c r="AM174" s="114"/>
      <c r="AN174" s="113">
        <v>0.30279525361548654</v>
      </c>
      <c r="AO174" s="121">
        <f>AN174*AM169</f>
        <v>630614.28627458552</v>
      </c>
    </row>
    <row r="175" spans="2:41" x14ac:dyDescent="0.2">
      <c r="B175" s="80" t="s">
        <v>15</v>
      </c>
      <c r="C175" s="80" t="s">
        <v>77</v>
      </c>
      <c r="D175" s="80" t="s">
        <v>311</v>
      </c>
      <c r="E175" s="80" t="s">
        <v>311</v>
      </c>
      <c r="F175" s="115">
        <v>39425056.786659189</v>
      </c>
      <c r="G175" s="116">
        <v>9.3098111176406137E-2</v>
      </c>
      <c r="H175" s="117">
        <f>G175*F175</f>
        <v>3670398.3198605226</v>
      </c>
      <c r="I175" s="115">
        <v>39382005.145572007</v>
      </c>
      <c r="J175" s="116">
        <v>9.3098111176406137E-2</v>
      </c>
      <c r="K175" s="117">
        <f>J175*I175</f>
        <v>3666390.293392261</v>
      </c>
      <c r="L175" s="115">
        <v>38166083.957064897</v>
      </c>
      <c r="M175" s="116">
        <v>9.3098111176406137E-2</v>
      </c>
      <c r="N175" s="117">
        <f>M175*L175</f>
        <v>3553190.3274028786</v>
      </c>
      <c r="P175" s="80" t="s">
        <v>15</v>
      </c>
      <c r="Q175" s="80" t="s">
        <v>77</v>
      </c>
      <c r="R175" s="80" t="s">
        <v>311</v>
      </c>
      <c r="S175" s="115">
        <v>32234841.667340029</v>
      </c>
      <c r="T175" s="116">
        <v>0.15116534068370505</v>
      </c>
      <c r="U175" s="117">
        <f>T175*S175</f>
        <v>4872790.822528746</v>
      </c>
      <c r="V175" s="115">
        <v>30133735.653336346</v>
      </c>
      <c r="W175" s="116">
        <v>0.15116534068370505</v>
      </c>
      <c r="X175" s="117">
        <f>W175*V175</f>
        <v>4555176.4161092984</v>
      </c>
      <c r="Y175" s="115">
        <v>28294258.345038667</v>
      </c>
      <c r="Z175" s="116">
        <v>0.15116534068370505</v>
      </c>
      <c r="AA175" s="117">
        <f>Z175*Y175</f>
        <v>4277111.2021205351</v>
      </c>
      <c r="AC175" s="80" t="s">
        <v>15</v>
      </c>
      <c r="AD175" s="80" t="s">
        <v>77</v>
      </c>
      <c r="AE175" s="80" t="s">
        <v>311</v>
      </c>
      <c r="AF175" s="118"/>
      <c r="AG175" s="115">
        <v>4532060.6716055581</v>
      </c>
      <c r="AH175" s="116">
        <v>9.9893890479057945E-2</v>
      </c>
      <c r="AI175" s="117">
        <f>AH175*AG175</f>
        <v>452725.17237381142</v>
      </c>
      <c r="AJ175" s="115">
        <v>4185683.6651988048</v>
      </c>
      <c r="AK175" s="116">
        <v>9.9893890479057945E-2</v>
      </c>
      <c r="AL175" s="117">
        <f>AK175*AJ175</f>
        <v>418124.22563135123</v>
      </c>
      <c r="AM175" s="115">
        <v>3716849.6711360556</v>
      </c>
      <c r="AN175" s="116">
        <v>9.9893890479057945E-2</v>
      </c>
      <c r="AO175" s="117">
        <f>AN175*AM175</f>
        <v>371290.57397558767</v>
      </c>
    </row>
    <row r="176" spans="2:41" x14ac:dyDescent="0.2">
      <c r="B176" s="80"/>
      <c r="D176" s="80" t="s">
        <v>312</v>
      </c>
      <c r="E176" s="80" t="s">
        <v>312</v>
      </c>
      <c r="F176" s="119">
        <v>0</v>
      </c>
      <c r="G176" s="116">
        <v>0.10453032301018259</v>
      </c>
      <c r="H176" s="117">
        <f>G176*F175</f>
        <v>4121113.920604276</v>
      </c>
      <c r="I176" s="119">
        <v>0</v>
      </c>
      <c r="J176" s="116">
        <v>0.10453032301018259</v>
      </c>
      <c r="K176" s="117">
        <f>J176*I175</f>
        <v>4116613.7186553143</v>
      </c>
      <c r="L176" s="119">
        <v>0</v>
      </c>
      <c r="M176" s="116">
        <v>0.10453032301018259</v>
      </c>
      <c r="N176" s="117">
        <f>M176*L175</f>
        <v>3989513.0840657414</v>
      </c>
      <c r="P176" s="80"/>
      <c r="R176" s="80" t="s">
        <v>312</v>
      </c>
      <c r="S176" s="119">
        <v>0</v>
      </c>
      <c r="T176" s="116">
        <v>4.6278636419197473E-2</v>
      </c>
      <c r="U176" s="117">
        <f>T176*S175</f>
        <v>1491784.5175532266</v>
      </c>
      <c r="V176" s="119">
        <v>0</v>
      </c>
      <c r="W176" s="116">
        <v>4.6278636419197473E-2</v>
      </c>
      <c r="X176" s="117">
        <f>W176*V175</f>
        <v>1394548.1962529607</v>
      </c>
      <c r="Y176" s="119">
        <v>0</v>
      </c>
      <c r="Z176" s="116">
        <v>4.6278636419197473E-2</v>
      </c>
      <c r="AA176" s="117">
        <f>Z176*Y175</f>
        <v>1309419.6947008886</v>
      </c>
      <c r="AC176" s="80"/>
      <c r="AE176" s="80" t="s">
        <v>312</v>
      </c>
      <c r="AF176" s="118"/>
      <c r="AG176" s="119">
        <v>0</v>
      </c>
      <c r="AH176" s="116">
        <v>9.1636915689587845E-2</v>
      </c>
      <c r="AI176" s="117">
        <f>AH176*AG175</f>
        <v>415304.0616640154</v>
      </c>
      <c r="AJ176" s="119">
        <v>0</v>
      </c>
      <c r="AK176" s="116">
        <v>9.1636915689587845E-2</v>
      </c>
      <c r="AL176" s="117">
        <f>AK176*AJ175</f>
        <v>383563.14113110793</v>
      </c>
      <c r="AM176" s="119">
        <v>0</v>
      </c>
      <c r="AN176" s="116">
        <v>9.1636915689587845E-2</v>
      </c>
      <c r="AO176" s="117">
        <f>AN176*AM175</f>
        <v>340600.63994476706</v>
      </c>
    </row>
    <row r="177" spans="2:41" x14ac:dyDescent="0.2">
      <c r="B177" s="80"/>
      <c r="D177" s="80" t="s">
        <v>313</v>
      </c>
      <c r="E177" s="80" t="s">
        <v>77</v>
      </c>
      <c r="F177" s="115"/>
      <c r="G177" s="116">
        <v>0.57866146003043384</v>
      </c>
      <c r="H177" s="117">
        <f>G177*F175</f>
        <v>22813760.92195097</v>
      </c>
      <c r="I177" s="115"/>
      <c r="J177" s="116">
        <v>0.57866146003043384</v>
      </c>
      <c r="K177" s="117">
        <f>J177*I175</f>
        <v>22788848.596462756</v>
      </c>
      <c r="L177" s="115"/>
      <c r="M177" s="116">
        <v>0.57866146003043384</v>
      </c>
      <c r="N177" s="117">
        <f>M177*L175</f>
        <v>22085241.866239291</v>
      </c>
      <c r="P177" s="80"/>
      <c r="R177" s="80" t="s">
        <v>313</v>
      </c>
      <c r="S177" s="115"/>
      <c r="T177" s="116">
        <v>0.500015289219779</v>
      </c>
      <c r="U177" s="117">
        <f>T177*S175</f>
        <v>16117913.679248808</v>
      </c>
      <c r="V177" s="115"/>
      <c r="W177" s="116">
        <v>0.500015289219779</v>
      </c>
      <c r="X177" s="117">
        <f>W177*V175</f>
        <v>15067328.547975339</v>
      </c>
      <c r="Y177" s="115"/>
      <c r="Z177" s="116">
        <v>0.500015289219779</v>
      </c>
      <c r="AA177" s="117">
        <f>Z177*Y175</f>
        <v>14147561.769653656</v>
      </c>
      <c r="AC177" s="80"/>
      <c r="AE177" s="80" t="s">
        <v>313</v>
      </c>
      <c r="AF177" s="118"/>
      <c r="AG177" s="115"/>
      <c r="AH177" s="116">
        <v>0.57419308780734502</v>
      </c>
      <c r="AI177" s="117">
        <f>AH177*AG175</f>
        <v>2602277.911159425</v>
      </c>
      <c r="AJ177" s="115"/>
      <c r="AK177" s="116">
        <v>0.57419308780734502</v>
      </c>
      <c r="AL177" s="117">
        <f>AK177*AJ175</f>
        <v>2403390.6283052671</v>
      </c>
      <c r="AM177" s="115"/>
      <c r="AN177" s="116">
        <v>0.57419308780734502</v>
      </c>
      <c r="AO177" s="117">
        <f>AN177*AM175</f>
        <v>2134189.3895853264</v>
      </c>
    </row>
    <row r="178" spans="2:41" x14ac:dyDescent="0.2">
      <c r="B178" s="80"/>
      <c r="D178" s="80" t="s">
        <v>120</v>
      </c>
      <c r="E178" s="80" t="s">
        <v>120</v>
      </c>
      <c r="F178" s="115"/>
      <c r="G178" s="116">
        <v>0.22371010578297734</v>
      </c>
      <c r="H178" s="117">
        <f>G178*F175</f>
        <v>8819783.6242434159</v>
      </c>
      <c r="I178" s="115"/>
      <c r="J178" s="116">
        <v>0.22371010578297734</v>
      </c>
      <c r="K178" s="117">
        <f>J178*I175</f>
        <v>8810152.5370616708</v>
      </c>
      <c r="L178" s="115"/>
      <c r="M178" s="116">
        <v>0.22371010578297734</v>
      </c>
      <c r="N178" s="117">
        <f>M178*L175</f>
        <v>8538138.6793569829</v>
      </c>
      <c r="P178" s="80"/>
      <c r="R178" s="80" t="s">
        <v>120</v>
      </c>
      <c r="S178" s="115"/>
      <c r="T178" s="116">
        <v>0.30254073367731854</v>
      </c>
      <c r="U178" s="117">
        <f>T178*S175</f>
        <v>9752352.6480092499</v>
      </c>
      <c r="V178" s="115"/>
      <c r="W178" s="116">
        <v>0.30254073367731854</v>
      </c>
      <c r="X178" s="117">
        <f>W178*V175</f>
        <v>9116682.492998749</v>
      </c>
      <c r="Y178" s="115"/>
      <c r="Z178" s="116">
        <v>0.30254073367731854</v>
      </c>
      <c r="AA178" s="117">
        <f>Z178*Y175</f>
        <v>8560165.6785635911</v>
      </c>
      <c r="AC178" s="80"/>
      <c r="AE178" s="80" t="s">
        <v>120</v>
      </c>
      <c r="AF178" s="118"/>
      <c r="AG178" s="115"/>
      <c r="AH178" s="116">
        <v>0.2342761060240092</v>
      </c>
      <c r="AI178" s="117">
        <f>AH178*AG175</f>
        <v>1061753.5264083061</v>
      </c>
      <c r="AJ178" s="115"/>
      <c r="AK178" s="116">
        <v>0.2342761060240092</v>
      </c>
      <c r="AL178" s="117">
        <f>AK178*AJ175</f>
        <v>980605.67013107857</v>
      </c>
      <c r="AM178" s="115"/>
      <c r="AN178" s="116">
        <v>0.2342761060240092</v>
      </c>
      <c r="AO178" s="117">
        <f>AN178*AM175</f>
        <v>870769.06763037422</v>
      </c>
    </row>
    <row r="179" spans="2:41" x14ac:dyDescent="0.2">
      <c r="B179" s="92" t="s">
        <v>15</v>
      </c>
      <c r="C179" s="92" t="s">
        <v>78</v>
      </c>
      <c r="D179" s="92" t="s">
        <v>87</v>
      </c>
      <c r="E179" s="92" t="s">
        <v>87</v>
      </c>
      <c r="F179" s="120">
        <v>10078796.775678683</v>
      </c>
      <c r="G179" s="113">
        <v>3.8714107101348788E-2</v>
      </c>
      <c r="H179" s="121">
        <f>G179*F179</f>
        <v>390191.61782635335</v>
      </c>
      <c r="I179" s="120">
        <v>10816973.195682453</v>
      </c>
      <c r="J179" s="113">
        <v>3.8714107101348788E-2</v>
      </c>
      <c r="K179" s="121">
        <f>J179*I179</f>
        <v>418769.45881006954</v>
      </c>
      <c r="L179" s="120">
        <v>10625727.236459428</v>
      </c>
      <c r="M179" s="113">
        <v>3.8714107101348788E-2</v>
      </c>
      <c r="N179" s="121">
        <f>M179*L179</f>
        <v>411365.54226200917</v>
      </c>
      <c r="P179" s="92" t="s">
        <v>15</v>
      </c>
      <c r="Q179" s="92" t="s">
        <v>78</v>
      </c>
      <c r="R179" s="92" t="s">
        <v>87</v>
      </c>
      <c r="S179" s="120">
        <v>6083922.5627414566</v>
      </c>
      <c r="T179" s="113">
        <v>1.8382887589820953E-2</v>
      </c>
      <c r="U179" s="121">
        <f>T179*S179</f>
        <v>111840.06457605161</v>
      </c>
      <c r="V179" s="120">
        <v>5884728.7139803125</v>
      </c>
      <c r="W179" s="113">
        <v>1.8382887589820953E-2</v>
      </c>
      <c r="X179" s="121">
        <f>W179*V179</f>
        <v>108178.30644569171</v>
      </c>
      <c r="Y179" s="120">
        <v>5823468.1878058473</v>
      </c>
      <c r="Z179" s="113">
        <v>1.8382887589820953E-2</v>
      </c>
      <c r="AA179" s="121">
        <f>Z179*Y179</f>
        <v>107052.16107933322</v>
      </c>
      <c r="AC179" s="92" t="s">
        <v>15</v>
      </c>
      <c r="AD179" s="92" t="s">
        <v>78</v>
      </c>
      <c r="AE179" s="92" t="s">
        <v>87</v>
      </c>
      <c r="AF179" s="114"/>
      <c r="AG179" s="120">
        <v>1332170.7128675519</v>
      </c>
      <c r="AH179" s="113">
        <v>3.6932813886105552E-2</v>
      </c>
      <c r="AI179" s="121">
        <f>AH179*AG179</f>
        <v>49200.813002857853</v>
      </c>
      <c r="AJ179" s="120">
        <v>1323671.7520711974</v>
      </c>
      <c r="AK179" s="113">
        <v>3.6932813886105552E-2</v>
      </c>
      <c r="AL179" s="121">
        <f>AK179*AJ179</f>
        <v>48886.922465540782</v>
      </c>
      <c r="AM179" s="120">
        <v>1290293.1920389968</v>
      </c>
      <c r="AN179" s="113">
        <v>3.6932813886105552E-2</v>
      </c>
      <c r="AO179" s="121">
        <f>AN179*AM179</f>
        <v>47654.15832008532</v>
      </c>
    </row>
    <row r="180" spans="2:41" x14ac:dyDescent="0.2">
      <c r="B180" s="92"/>
      <c r="C180" s="92"/>
      <c r="D180" s="92" t="s">
        <v>314</v>
      </c>
      <c r="E180" s="92" t="s">
        <v>314</v>
      </c>
      <c r="F180" s="124">
        <v>0</v>
      </c>
      <c r="G180" s="113">
        <v>5.4535249231539629E-2</v>
      </c>
      <c r="H180" s="121">
        <f>G180*F179</f>
        <v>549649.69411567494</v>
      </c>
      <c r="I180" s="124">
        <v>0</v>
      </c>
      <c r="J180" s="113">
        <v>5.4535249231539629E-2</v>
      </c>
      <c r="K180" s="121">
        <f>J180*I179</f>
        <v>589906.32915742625</v>
      </c>
      <c r="L180" s="124">
        <v>0</v>
      </c>
      <c r="M180" s="113">
        <v>5.4535249231539629E-2</v>
      </c>
      <c r="N180" s="121">
        <f>M180*L179</f>
        <v>579476.68310667376</v>
      </c>
      <c r="P180" s="92"/>
      <c r="Q180" s="92"/>
      <c r="R180" s="92" t="s">
        <v>314</v>
      </c>
      <c r="S180" s="124">
        <v>0</v>
      </c>
      <c r="T180" s="113">
        <v>2.9263071257565301E-2</v>
      </c>
      <c r="U180" s="121">
        <f>T180*S179</f>
        <v>178034.25947901254</v>
      </c>
      <c r="V180" s="124">
        <v>0</v>
      </c>
      <c r="W180" s="113">
        <v>2.9263071257565301E-2</v>
      </c>
      <c r="X180" s="121">
        <f>W180*V179</f>
        <v>172205.2356886465</v>
      </c>
      <c r="Y180" s="124">
        <v>0</v>
      </c>
      <c r="Z180" s="113">
        <v>2.9263071257565301E-2</v>
      </c>
      <c r="AA180" s="121">
        <f>Z180*Y179</f>
        <v>170412.56454592719</v>
      </c>
      <c r="AC180" s="92"/>
      <c r="AD180" s="92"/>
      <c r="AE180" s="92" t="s">
        <v>314</v>
      </c>
      <c r="AF180" s="114"/>
      <c r="AG180" s="124">
        <v>0</v>
      </c>
      <c r="AH180" s="113">
        <v>4.7445919212263384E-2</v>
      </c>
      <c r="AI180" s="121">
        <f>AH180*AG179</f>
        <v>63206.064019657191</v>
      </c>
      <c r="AJ180" s="124">
        <v>0</v>
      </c>
      <c r="AK180" s="113">
        <v>4.7445919212263384E-2</v>
      </c>
      <c r="AL180" s="121">
        <f>AK180*AJ179</f>
        <v>62802.823012325156</v>
      </c>
      <c r="AM180" s="124">
        <v>0</v>
      </c>
      <c r="AN180" s="113">
        <v>4.7445919212263384E-2</v>
      </c>
      <c r="AO180" s="121">
        <f>AN180*AM179</f>
        <v>61219.146549615689</v>
      </c>
    </row>
    <row r="181" spans="2:41" x14ac:dyDescent="0.2">
      <c r="B181" s="92"/>
      <c r="C181" s="92"/>
      <c r="D181" s="92" t="s">
        <v>315</v>
      </c>
      <c r="E181" s="92" t="s">
        <v>315</v>
      </c>
      <c r="F181" s="120"/>
      <c r="G181" s="113">
        <v>6.3195748928879317E-2</v>
      </c>
      <c r="H181" s="121">
        <f>G181*F179</f>
        <v>636937.11054098839</v>
      </c>
      <c r="I181" s="120"/>
      <c r="J181" s="113">
        <v>6.3195748928879317E-2</v>
      </c>
      <c r="K181" s="121">
        <f>J181*I179</f>
        <v>683586.72224476561</v>
      </c>
      <c r="L181" s="120"/>
      <c r="M181" s="113">
        <v>6.3195748928879317E-2</v>
      </c>
      <c r="N181" s="121">
        <f>M181*L179</f>
        <v>671500.7906220447</v>
      </c>
      <c r="P181" s="92"/>
      <c r="Q181" s="92"/>
      <c r="R181" s="92" t="s">
        <v>315</v>
      </c>
      <c r="S181" s="120"/>
      <c r="T181" s="113">
        <v>5.6332808715498797E-2</v>
      </c>
      <c r="U181" s="121">
        <f>T181*S179</f>
        <v>342724.44596682169</v>
      </c>
      <c r="V181" s="120"/>
      <c r="W181" s="113">
        <v>5.6332808715498797E-2</v>
      </c>
      <c r="X181" s="121">
        <f>W181*V179</f>
        <v>331503.29698725615</v>
      </c>
      <c r="Y181" s="120"/>
      <c r="Z181" s="113">
        <v>5.6332808715498797E-2</v>
      </c>
      <c r="AA181" s="121">
        <f>Z181*Y179</f>
        <v>328052.31948445924</v>
      </c>
      <c r="AC181" s="92"/>
      <c r="AD181" s="92"/>
      <c r="AE181" s="92" t="s">
        <v>315</v>
      </c>
      <c r="AF181" s="114"/>
      <c r="AG181" s="120"/>
      <c r="AH181" s="113">
        <v>5.8340643827577449E-2</v>
      </c>
      <c r="AI181" s="121">
        <f>AH181*AG179</f>
        <v>77719.697076935801</v>
      </c>
      <c r="AJ181" s="120"/>
      <c r="AK181" s="113">
        <v>5.8340643827577449E-2</v>
      </c>
      <c r="AL181" s="121">
        <f>AK181*AJ179</f>
        <v>77223.862232211133</v>
      </c>
      <c r="AM181" s="120"/>
      <c r="AN181" s="113">
        <v>5.8340643827577449E-2</v>
      </c>
      <c r="AO181" s="121">
        <f>AN181*AM179</f>
        <v>75276.53554989511</v>
      </c>
    </row>
    <row r="182" spans="2:41" x14ac:dyDescent="0.2">
      <c r="B182" s="92"/>
      <c r="C182" s="92"/>
      <c r="D182" s="92" t="s">
        <v>316</v>
      </c>
      <c r="E182" s="92" t="s">
        <v>316</v>
      </c>
      <c r="F182" s="120"/>
      <c r="G182" s="113">
        <v>0.27177941101028857</v>
      </c>
      <c r="H182" s="121">
        <f>G182*F179</f>
        <v>2739209.4513863479</v>
      </c>
      <c r="I182" s="120"/>
      <c r="J182" s="113">
        <v>0.27177941101028857</v>
      </c>
      <c r="K182" s="121">
        <f>J182*I179</f>
        <v>2939830.6040366562</v>
      </c>
      <c r="L182" s="120"/>
      <c r="M182" s="113">
        <v>0.27177941101028857</v>
      </c>
      <c r="N182" s="121">
        <f>M182*L179</f>
        <v>2887853.889880925</v>
      </c>
      <c r="P182" s="92"/>
      <c r="Q182" s="92"/>
      <c r="R182" s="92" t="s">
        <v>316</v>
      </c>
      <c r="S182" s="120"/>
      <c r="T182" s="113">
        <v>0.25731642494903678</v>
      </c>
      <c r="U182" s="121">
        <f>T182*S179</f>
        <v>1565493.2035114134</v>
      </c>
      <c r="V182" s="120"/>
      <c r="W182" s="113">
        <v>0.25731642494903678</v>
      </c>
      <c r="X182" s="121">
        <f>W182*V179</f>
        <v>1514237.3544763569</v>
      </c>
      <c r="Y182" s="120"/>
      <c r="Z182" s="113">
        <v>0.25731642494903678</v>
      </c>
      <c r="AA182" s="121">
        <f>Z182*Y179</f>
        <v>1498474.0148906466</v>
      </c>
      <c r="AC182" s="92"/>
      <c r="AD182" s="92"/>
      <c r="AE182" s="92" t="s">
        <v>316</v>
      </c>
      <c r="AF182" s="114"/>
      <c r="AG182" s="120"/>
      <c r="AH182" s="113">
        <v>0.2572250790020319</v>
      </c>
      <c r="AI182" s="121">
        <f>AH182*AG179</f>
        <v>342667.71686154918</v>
      </c>
      <c r="AJ182" s="120"/>
      <c r="AK182" s="113">
        <v>0.2572250790020319</v>
      </c>
      <c r="AL182" s="121">
        <f>AK182*AJ179</f>
        <v>340481.5709992717</v>
      </c>
      <c r="AM182" s="120"/>
      <c r="AN182" s="113">
        <v>0.2572250790020319</v>
      </c>
      <c r="AO182" s="121">
        <f>AN182*AM179</f>
        <v>331895.76825801487</v>
      </c>
    </row>
    <row r="183" spans="2:41" x14ac:dyDescent="0.2">
      <c r="B183" s="92"/>
      <c r="C183" s="92"/>
      <c r="D183" s="92" t="s">
        <v>317</v>
      </c>
      <c r="E183" s="92" t="s">
        <v>317</v>
      </c>
      <c r="F183" s="120"/>
      <c r="G183" s="113">
        <v>7.1619204838665476E-2</v>
      </c>
      <c r="H183" s="121">
        <f>G183*F179</f>
        <v>721835.41080461279</v>
      </c>
      <c r="I183" s="120"/>
      <c r="J183" s="113">
        <v>7.1619204838665476E-2</v>
      </c>
      <c r="K183" s="121">
        <f>J183*I179</f>
        <v>774703.01903593552</v>
      </c>
      <c r="L183" s="120"/>
      <c r="M183" s="113">
        <v>7.1619204838665476E-2</v>
      </c>
      <c r="N183" s="121">
        <f>M183*L179</f>
        <v>761006.13550777466</v>
      </c>
      <c r="P183" s="92"/>
      <c r="Q183" s="92"/>
      <c r="R183" s="92" t="s">
        <v>317</v>
      </c>
      <c r="S183" s="120"/>
      <c r="T183" s="113">
        <v>4.9263514476184711E-2</v>
      </c>
      <c r="U183" s="121">
        <f>T183*S179</f>
        <v>299715.40724160051</v>
      </c>
      <c r="V183" s="120"/>
      <c r="W183" s="113">
        <v>4.9263514476184711E-2</v>
      </c>
      <c r="X183" s="121">
        <f>W183*V179</f>
        <v>289902.41818958893</v>
      </c>
      <c r="Y183" s="120"/>
      <c r="Z183" s="113">
        <v>4.9263514476184711E-2</v>
      </c>
      <c r="AA183" s="121">
        <f>Z183*Y179</f>
        <v>286884.5093715745</v>
      </c>
      <c r="AC183" s="92"/>
      <c r="AD183" s="92"/>
      <c r="AE183" s="92" t="s">
        <v>317</v>
      </c>
      <c r="AF183" s="114"/>
      <c r="AG183" s="120"/>
      <c r="AH183" s="113">
        <v>7.3097629211367185E-2</v>
      </c>
      <c r="AI183" s="121">
        <f>AH183*AG179</f>
        <v>97378.520815435011</v>
      </c>
      <c r="AJ183" s="120"/>
      <c r="AK183" s="113">
        <v>7.3097629211367185E-2</v>
      </c>
      <c r="AL183" s="121">
        <f>AK183*AJ179</f>
        <v>96757.266930461134</v>
      </c>
      <c r="AM183" s="120"/>
      <c r="AN183" s="113">
        <v>7.3097629211367185E-2</v>
      </c>
      <c r="AO183" s="121">
        <f>AN183*AM179</f>
        <v>94317.373325617984</v>
      </c>
    </row>
    <row r="184" spans="2:41" x14ac:dyDescent="0.2">
      <c r="B184" s="92"/>
      <c r="C184" s="92"/>
      <c r="D184" s="92" t="s">
        <v>318</v>
      </c>
      <c r="E184" s="92" t="s">
        <v>318</v>
      </c>
      <c r="F184" s="120"/>
      <c r="G184" s="113">
        <v>9.0179170665364655E-2</v>
      </c>
      <c r="H184" s="121">
        <f>G184*F179</f>
        <v>908897.53453545494</v>
      </c>
      <c r="I184" s="120"/>
      <c r="J184" s="113">
        <v>9.0179170665364655E-2</v>
      </c>
      <c r="K184" s="121">
        <f>J184*I179</f>
        <v>975465.67189612286</v>
      </c>
      <c r="L184" s="120"/>
      <c r="M184" s="113">
        <v>9.0179170665364655E-2</v>
      </c>
      <c r="N184" s="121">
        <f>M184*L179</f>
        <v>958219.26990028832</v>
      </c>
      <c r="P184" s="92"/>
      <c r="Q184" s="92"/>
      <c r="R184" s="92" t="s">
        <v>318</v>
      </c>
      <c r="S184" s="120"/>
      <c r="T184" s="113">
        <v>4.5443756401319549E-2</v>
      </c>
      <c r="U184" s="121">
        <f>T184*S179</f>
        <v>276476.29490571452</v>
      </c>
      <c r="V184" s="120"/>
      <c r="W184" s="113">
        <v>4.5443756401319549E-2</v>
      </c>
      <c r="X184" s="121">
        <f>W184*V179</f>
        <v>267424.17816597177</v>
      </c>
      <c r="Y184" s="120"/>
      <c r="Z184" s="113">
        <v>4.5443756401319549E-2</v>
      </c>
      <c r="AA184" s="121">
        <f>Z184*Y179</f>
        <v>264640.26973748271</v>
      </c>
      <c r="AC184" s="92"/>
      <c r="AD184" s="92"/>
      <c r="AE184" s="92" t="s">
        <v>318</v>
      </c>
      <c r="AF184" s="114"/>
      <c r="AG184" s="120"/>
      <c r="AH184" s="113">
        <v>8.1704717164573629E-2</v>
      </c>
      <c r="AI184" s="121">
        <f>AH184*AG179</f>
        <v>108844.63130977176</v>
      </c>
      <c r="AJ184" s="120"/>
      <c r="AK184" s="113">
        <v>8.1704717164573629E-2</v>
      </c>
      <c r="AL184" s="121">
        <f>AK184*AJ179</f>
        <v>108150.22612171281</v>
      </c>
      <c r="AM184" s="120"/>
      <c r="AN184" s="113">
        <v>8.1704717164573629E-2</v>
      </c>
      <c r="AO184" s="121">
        <f>AN184*AM179</f>
        <v>105423.04031492112</v>
      </c>
    </row>
    <row r="185" spans="2:41" x14ac:dyDescent="0.2">
      <c r="B185" s="92"/>
      <c r="C185" s="92"/>
      <c r="D185" s="92" t="s">
        <v>319</v>
      </c>
      <c r="E185" s="92" t="s">
        <v>319</v>
      </c>
      <c r="F185" s="120"/>
      <c r="G185" s="113">
        <v>0.40997710822391353</v>
      </c>
      <c r="H185" s="121">
        <f>G185*F179</f>
        <v>4132075.9564692504</v>
      </c>
      <c r="I185" s="120"/>
      <c r="J185" s="113">
        <v>0.40997710822391353</v>
      </c>
      <c r="K185" s="121">
        <f>J185*I179</f>
        <v>4434711.3905014768</v>
      </c>
      <c r="L185" s="120"/>
      <c r="M185" s="113">
        <v>0.40997710822391353</v>
      </c>
      <c r="N185" s="121">
        <f>M185*L179</f>
        <v>4356304.9251797125</v>
      </c>
      <c r="P185" s="92"/>
      <c r="Q185" s="92"/>
      <c r="R185" s="92" t="s">
        <v>319</v>
      </c>
      <c r="S185" s="120"/>
      <c r="T185" s="113">
        <v>0.54399753661057393</v>
      </c>
      <c r="U185" s="121">
        <f>T185*S179</f>
        <v>3309638.8870608425</v>
      </c>
      <c r="V185" s="120"/>
      <c r="W185" s="113">
        <v>0.54399753661057393</v>
      </c>
      <c r="X185" s="121">
        <f>W185*V179</f>
        <v>3201277.9240268008</v>
      </c>
      <c r="Y185" s="120"/>
      <c r="Z185" s="113">
        <v>0.54399753661057393</v>
      </c>
      <c r="AA185" s="121">
        <f>Z185*Y179</f>
        <v>3167952.3486964242</v>
      </c>
      <c r="AC185" s="92"/>
      <c r="AD185" s="92"/>
      <c r="AE185" s="92" t="s">
        <v>319</v>
      </c>
      <c r="AF185" s="114"/>
      <c r="AG185" s="120"/>
      <c r="AH185" s="113">
        <v>0.44525319769608096</v>
      </c>
      <c r="AI185" s="121">
        <f>AH185*AG179</f>
        <v>593153.26978134527</v>
      </c>
      <c r="AJ185" s="120"/>
      <c r="AK185" s="113">
        <v>0.44525319769608096</v>
      </c>
      <c r="AL185" s="121">
        <f>AK185*AJ179</f>
        <v>589369.08030967473</v>
      </c>
      <c r="AM185" s="120"/>
      <c r="AN185" s="113">
        <v>0.44525319769608096</v>
      </c>
      <c r="AO185" s="121">
        <f>AN185*AM179</f>
        <v>574507.16972084681</v>
      </c>
    </row>
    <row r="186" spans="2:41" x14ac:dyDescent="0.2">
      <c r="B186" s="80" t="s">
        <v>15</v>
      </c>
      <c r="C186" s="80" t="s">
        <v>79</v>
      </c>
      <c r="D186" s="80" t="s">
        <v>320</v>
      </c>
      <c r="E186" s="80" t="s">
        <v>320</v>
      </c>
      <c r="F186" s="115">
        <v>38188478.912100613</v>
      </c>
      <c r="G186" s="116">
        <v>9.5195751539689233E-2</v>
      </c>
      <c r="H186" s="117">
        <f>G186*F186</f>
        <v>3635380.9501949917</v>
      </c>
      <c r="I186" s="115">
        <v>38751230.060410544</v>
      </c>
      <c r="J186" s="116">
        <v>9.5195751539689233E-2</v>
      </c>
      <c r="K186" s="117">
        <f>J186*I186</f>
        <v>3688952.4686881788</v>
      </c>
      <c r="L186" s="115">
        <v>37986850.115104571</v>
      </c>
      <c r="M186" s="116">
        <v>9.5195751539689233E-2</v>
      </c>
      <c r="N186" s="117">
        <f>M186*L186</f>
        <v>3616186.7453329102</v>
      </c>
      <c r="P186" s="80" t="s">
        <v>15</v>
      </c>
      <c r="Q186" s="80" t="s">
        <v>79</v>
      </c>
      <c r="R186" s="80" t="s">
        <v>320</v>
      </c>
      <c r="S186" s="115">
        <v>16678095.326316081</v>
      </c>
      <c r="T186" s="116">
        <v>0.13548645705096049</v>
      </c>
      <c r="U186" s="117">
        <f>T186*S186</f>
        <v>2259656.0461207484</v>
      </c>
      <c r="V186" s="115">
        <v>16756274.975980341</v>
      </c>
      <c r="W186" s="116">
        <v>0.13548645705096049</v>
      </c>
      <c r="X186" s="117">
        <f>W186*V186</f>
        <v>2270248.3298672447</v>
      </c>
      <c r="Y186" s="115">
        <v>14634058.004094642</v>
      </c>
      <c r="Z186" s="116">
        <v>0.13548645705096049</v>
      </c>
      <c r="AA186" s="117">
        <f>Z186*Y186</f>
        <v>1982716.6712530332</v>
      </c>
      <c r="AC186" s="80" t="s">
        <v>15</v>
      </c>
      <c r="AD186" s="80" t="s">
        <v>79</v>
      </c>
      <c r="AE186" s="80" t="s">
        <v>320</v>
      </c>
      <c r="AF186" s="118"/>
      <c r="AG186" s="115">
        <v>3453700.1612461335</v>
      </c>
      <c r="AH186" s="116">
        <v>8.3382935605888969E-2</v>
      </c>
      <c r="AI186" s="117">
        <f>AH186*AG186</f>
        <v>287979.6581472347</v>
      </c>
      <c r="AJ186" s="115">
        <v>3466177.9925373113</v>
      </c>
      <c r="AK186" s="116">
        <v>8.3382935605888969E-2</v>
      </c>
      <c r="AL186" s="117">
        <f>AK186*AJ186</f>
        <v>289020.09635028813</v>
      </c>
      <c r="AM186" s="115">
        <v>2943179.6880365768</v>
      </c>
      <c r="AN186" s="116">
        <v>8.3382935605888969E-2</v>
      </c>
      <c r="AO186" s="117">
        <f>AN186*AM186</f>
        <v>245410.96240411428</v>
      </c>
    </row>
    <row r="187" spans="2:41" x14ac:dyDescent="0.2">
      <c r="B187" s="80"/>
      <c r="C187" s="80"/>
      <c r="D187" s="80" t="s">
        <v>321</v>
      </c>
      <c r="E187" s="80" t="s">
        <v>321</v>
      </c>
      <c r="F187" s="119">
        <v>0</v>
      </c>
      <c r="G187" s="116">
        <v>7.9441013379807995E-2</v>
      </c>
      <c r="H187" s="117">
        <f>G187*F186</f>
        <v>3033731.4642107002</v>
      </c>
      <c r="I187" s="119">
        <v>0</v>
      </c>
      <c r="J187" s="116">
        <v>7.9441013379807995E-2</v>
      </c>
      <c r="K187" s="117">
        <f>J187*I186</f>
        <v>3078436.9857130917</v>
      </c>
      <c r="L187" s="119">
        <v>0</v>
      </c>
      <c r="M187" s="116">
        <v>7.9441013379807995E-2</v>
      </c>
      <c r="N187" s="117">
        <f>M187*L186</f>
        <v>3017713.8682507831</v>
      </c>
      <c r="P187" s="80"/>
      <c r="Q187" s="80"/>
      <c r="R187" s="80" t="s">
        <v>321</v>
      </c>
      <c r="S187" s="119">
        <v>0</v>
      </c>
      <c r="T187" s="116">
        <v>6.7325013021214727E-2</v>
      </c>
      <c r="U187" s="117">
        <f>T187*S186</f>
        <v>1122852.9850132905</v>
      </c>
      <c r="V187" s="119">
        <v>0</v>
      </c>
      <c r="W187" s="116">
        <v>6.7325013021214727E-2</v>
      </c>
      <c r="X187" s="117">
        <f>W187*V186</f>
        <v>1128116.430944931</v>
      </c>
      <c r="Y187" s="119">
        <v>0</v>
      </c>
      <c r="Z187" s="116">
        <v>6.7325013021214727E-2</v>
      </c>
      <c r="AA187" s="117">
        <f>Z187*Y186</f>
        <v>985238.1456788833</v>
      </c>
      <c r="AC187" s="80"/>
      <c r="AD187" s="80"/>
      <c r="AE187" s="80" t="s">
        <v>321</v>
      </c>
      <c r="AF187" s="118"/>
      <c r="AG187" s="119">
        <v>0</v>
      </c>
      <c r="AH187" s="116">
        <v>8.4030513122580572E-2</v>
      </c>
      <c r="AI187" s="117">
        <f>AH187*AG186</f>
        <v>290216.19672105188</v>
      </c>
      <c r="AJ187" s="119">
        <v>0</v>
      </c>
      <c r="AK187" s="116">
        <v>8.4030513122580572E-2</v>
      </c>
      <c r="AL187" s="117">
        <f>AK187*AJ186</f>
        <v>291264.71528710652</v>
      </c>
      <c r="AM187" s="119">
        <v>0</v>
      </c>
      <c r="AN187" s="116">
        <v>8.4030513122580572E-2</v>
      </c>
      <c r="AO187" s="117">
        <f>AN187*AM186</f>
        <v>247316.89939767017</v>
      </c>
    </row>
    <row r="188" spans="2:41" x14ac:dyDescent="0.2">
      <c r="B188" s="80"/>
      <c r="C188" s="80"/>
      <c r="D188" s="80" t="s">
        <v>322</v>
      </c>
      <c r="E188" s="80" t="s">
        <v>322</v>
      </c>
      <c r="F188" s="115"/>
      <c r="G188" s="116">
        <v>0.2062178198620743</v>
      </c>
      <c r="H188" s="117">
        <f>G188*F186</f>
        <v>7875144.8651021877</v>
      </c>
      <c r="I188" s="115"/>
      <c r="J188" s="116">
        <v>0.2062178198620743</v>
      </c>
      <c r="K188" s="117">
        <f>J188*I186</f>
        <v>7991194.1800315399</v>
      </c>
      <c r="L188" s="115"/>
      <c r="M188" s="116">
        <v>0.2062178198620743</v>
      </c>
      <c r="N188" s="117">
        <f>M188*L186</f>
        <v>7833565.4141642507</v>
      </c>
      <c r="P188" s="80"/>
      <c r="Q188" s="80"/>
      <c r="R188" s="80" t="s">
        <v>322</v>
      </c>
      <c r="S188" s="115"/>
      <c r="T188" s="116">
        <v>0.21303776751680381</v>
      </c>
      <c r="U188" s="117">
        <f>T188*S186</f>
        <v>3553064.1947508175</v>
      </c>
      <c r="V188" s="115"/>
      <c r="W188" s="116">
        <v>0.21303776751680381</v>
      </c>
      <c r="X188" s="117">
        <f>W188*V186</f>
        <v>3569719.4127805373</v>
      </c>
      <c r="Y188" s="115"/>
      <c r="Z188" s="116">
        <v>0.21303776751680381</v>
      </c>
      <c r="AA188" s="117">
        <f>Z188*Y186</f>
        <v>3117607.0469037364</v>
      </c>
      <c r="AC188" s="80"/>
      <c r="AD188" s="80"/>
      <c r="AE188" s="80" t="s">
        <v>322</v>
      </c>
      <c r="AF188" s="118"/>
      <c r="AG188" s="115"/>
      <c r="AH188" s="116">
        <v>0.21143083731353415</v>
      </c>
      <c r="AI188" s="117">
        <f>AH188*AG186</f>
        <v>730218.71692215791</v>
      </c>
      <c r="AJ188" s="115"/>
      <c r="AK188" s="116">
        <v>0.21143083731353415</v>
      </c>
      <c r="AL188" s="117">
        <f>AK188*AJ186</f>
        <v>732856.91523990862</v>
      </c>
      <c r="AM188" s="115"/>
      <c r="AN188" s="116">
        <v>0.21143083731353415</v>
      </c>
      <c r="AO188" s="117">
        <f>AN188*AM186</f>
        <v>622278.94580575963</v>
      </c>
    </row>
    <row r="189" spans="2:41" x14ac:dyDescent="0.2">
      <c r="B189" s="80"/>
      <c r="C189" s="80"/>
      <c r="D189" s="80" t="s">
        <v>323</v>
      </c>
      <c r="E189" s="80" t="s">
        <v>79</v>
      </c>
      <c r="F189" s="115"/>
      <c r="G189" s="116">
        <v>0.28642803845662823</v>
      </c>
      <c r="H189" s="117">
        <f>G189*F186</f>
        <v>10938251.106435291</v>
      </c>
      <c r="I189" s="115"/>
      <c r="J189" s="116">
        <v>0.28642803845662823</v>
      </c>
      <c r="K189" s="117">
        <f>J189*I186</f>
        <v>11099438.813984919</v>
      </c>
      <c r="L189" s="115"/>
      <c r="M189" s="116">
        <v>0.28642803845662823</v>
      </c>
      <c r="N189" s="117">
        <f>M189*L186</f>
        <v>10880498.965615345</v>
      </c>
      <c r="P189" s="80"/>
      <c r="Q189" s="80"/>
      <c r="R189" s="80" t="s">
        <v>323</v>
      </c>
      <c r="S189" s="115"/>
      <c r="T189" s="116">
        <v>0.2680926127537499</v>
      </c>
      <c r="U189" s="117">
        <f>T189*S186</f>
        <v>4471274.1517881835</v>
      </c>
      <c r="V189" s="115"/>
      <c r="W189" s="116">
        <v>0.2680926127537499</v>
      </c>
      <c r="X189" s="117">
        <f>W189*V186</f>
        <v>4492233.5383308474</v>
      </c>
      <c r="Y189" s="115"/>
      <c r="Z189" s="116">
        <v>0.2680926127537499</v>
      </c>
      <c r="AA189" s="117">
        <f>Z189*Y186</f>
        <v>3923282.845507659</v>
      </c>
      <c r="AC189" s="80"/>
      <c r="AD189" s="80"/>
      <c r="AE189" s="80" t="s">
        <v>323</v>
      </c>
      <c r="AF189" s="118"/>
      <c r="AG189" s="115"/>
      <c r="AH189" s="116">
        <v>0.2770193815487676</v>
      </c>
      <c r="AI189" s="117">
        <f>AH189*AG186</f>
        <v>956741.88272328279</v>
      </c>
      <c r="AJ189" s="115"/>
      <c r="AK189" s="116">
        <v>0.2770193815487676</v>
      </c>
      <c r="AL189" s="117">
        <f>AK189*AJ186</f>
        <v>960198.48383063474</v>
      </c>
      <c r="AM189" s="115"/>
      <c r="AN189" s="116">
        <v>0.2770193815487676</v>
      </c>
      <c r="AO189" s="117">
        <f>AN189*AM186</f>
        <v>815317.81696678721</v>
      </c>
    </row>
    <row r="190" spans="2:41" x14ac:dyDescent="0.2">
      <c r="B190" s="80"/>
      <c r="C190" s="80"/>
      <c r="D190" s="80" t="s">
        <v>324</v>
      </c>
      <c r="E190" s="80" t="s">
        <v>324</v>
      </c>
      <c r="F190" s="115"/>
      <c r="G190" s="116">
        <v>0.26855207099482531</v>
      </c>
      <c r="H190" s="117">
        <f>G190*F186</f>
        <v>10255595.099986833</v>
      </c>
      <c r="I190" s="115"/>
      <c r="J190" s="116">
        <v>0.26855207099482531</v>
      </c>
      <c r="K190" s="117">
        <f>J190*I186</f>
        <v>10406723.08632018</v>
      </c>
      <c r="L190" s="115"/>
      <c r="M190" s="116">
        <v>0.26855207099482531</v>
      </c>
      <c r="N190" s="117">
        <f>M190*L186</f>
        <v>10201447.268981351</v>
      </c>
      <c r="P190" s="80"/>
      <c r="Q190" s="80"/>
      <c r="R190" s="80" t="s">
        <v>324</v>
      </c>
      <c r="S190" s="115"/>
      <c r="T190" s="116">
        <v>0.26083619454005824</v>
      </c>
      <c r="U190" s="117">
        <f>T190*S186</f>
        <v>4350250.9170926176</v>
      </c>
      <c r="V190" s="115"/>
      <c r="W190" s="116">
        <v>0.26083619454005824</v>
      </c>
      <c r="X190" s="117">
        <f>W190*V186</f>
        <v>4370642.9994015181</v>
      </c>
      <c r="Y190" s="115"/>
      <c r="Z190" s="116">
        <v>0.26083619454005824</v>
      </c>
      <c r="AA190" s="117">
        <f>Z190*Y186</f>
        <v>3817092.0004665265</v>
      </c>
      <c r="AC190" s="80"/>
      <c r="AD190" s="80"/>
      <c r="AE190" s="80" t="s">
        <v>324</v>
      </c>
      <c r="AF190" s="118"/>
      <c r="AG190" s="115"/>
      <c r="AH190" s="116">
        <v>0.27834046303608806</v>
      </c>
      <c r="AI190" s="117">
        <f>AH190*AG186</f>
        <v>961304.50206906081</v>
      </c>
      <c r="AJ190" s="115"/>
      <c r="AK190" s="116">
        <v>0.27834046303608806</v>
      </c>
      <c r="AL190" s="117">
        <f>AK190*AJ186</f>
        <v>964777.58740833343</v>
      </c>
      <c r="AM190" s="115"/>
      <c r="AN190" s="116">
        <v>0.27834046303608806</v>
      </c>
      <c r="AO190" s="117">
        <f>AN190*AM186</f>
        <v>819205.99716650997</v>
      </c>
    </row>
    <row r="191" spans="2:41" x14ac:dyDescent="0.2">
      <c r="B191" s="80"/>
      <c r="C191" s="80"/>
      <c r="D191" s="80" t="s">
        <v>325</v>
      </c>
      <c r="E191" s="80" t="s">
        <v>325</v>
      </c>
      <c r="F191" s="115"/>
      <c r="G191" s="116">
        <v>6.4165305766974851E-2</v>
      </c>
      <c r="H191" s="117">
        <f>G191*F186</f>
        <v>2450375.4261706071</v>
      </c>
      <c r="I191" s="115"/>
      <c r="J191" s="116">
        <v>6.4165305766974851E-2</v>
      </c>
      <c r="K191" s="117">
        <f>J191*I186</f>
        <v>2486484.5256726299</v>
      </c>
      <c r="L191" s="115"/>
      <c r="M191" s="116">
        <v>6.4165305766974851E-2</v>
      </c>
      <c r="N191" s="117">
        <f>M191*L186</f>
        <v>2437437.8527599284</v>
      </c>
      <c r="P191" s="80"/>
      <c r="Q191" s="80"/>
      <c r="R191" s="80" t="s">
        <v>325</v>
      </c>
      <c r="S191" s="115"/>
      <c r="T191" s="116">
        <v>5.5221955117212757E-2</v>
      </c>
      <c r="U191" s="117">
        <f>T191*S186</f>
        <v>920997.03155042243</v>
      </c>
      <c r="V191" s="115"/>
      <c r="W191" s="116">
        <v>5.5221955117212757E-2</v>
      </c>
      <c r="X191" s="117">
        <f>W191*V186</f>
        <v>925314.26465526165</v>
      </c>
      <c r="Y191" s="115"/>
      <c r="Z191" s="116">
        <v>5.5221955117212757E-2</v>
      </c>
      <c r="AA191" s="117">
        <f>Z191*Y186</f>
        <v>808121.2942848024</v>
      </c>
      <c r="AC191" s="80"/>
      <c r="AD191" s="80"/>
      <c r="AE191" s="80" t="s">
        <v>325</v>
      </c>
      <c r="AF191" s="118"/>
      <c r="AG191" s="115"/>
      <c r="AH191" s="116">
        <v>6.5795869373140498E-2</v>
      </c>
      <c r="AI191" s="117">
        <f>AH191*AG186</f>
        <v>227239.20466334486</v>
      </c>
      <c r="AJ191" s="115"/>
      <c r="AK191" s="116">
        <v>6.5795869373140498E-2</v>
      </c>
      <c r="AL191" s="117">
        <f>AK191*AJ186</f>
        <v>228060.19442103928</v>
      </c>
      <c r="AM191" s="115"/>
      <c r="AN191" s="116">
        <v>6.5795869373140498E-2</v>
      </c>
      <c r="AO191" s="117">
        <f>AN191*AM186</f>
        <v>193649.06629573501</v>
      </c>
    </row>
    <row r="192" spans="2:41" x14ac:dyDescent="0.2">
      <c r="B192" s="92" t="s">
        <v>15</v>
      </c>
      <c r="C192" s="92" t="s">
        <v>80</v>
      </c>
      <c r="D192" s="92" t="s">
        <v>326</v>
      </c>
      <c r="E192" s="92" t="s">
        <v>326</v>
      </c>
      <c r="F192" s="120">
        <v>45142360.88709458</v>
      </c>
      <c r="G192" s="113">
        <v>9.8871250138045902E-2</v>
      </c>
      <c r="H192" s="121">
        <f>G192*F192</f>
        <v>4463281.6550898682</v>
      </c>
      <c r="I192" s="120">
        <v>45580913.321293809</v>
      </c>
      <c r="J192" s="113">
        <v>9.8871250138045902E-2</v>
      </c>
      <c r="K192" s="121">
        <f>J192*I192</f>
        <v>4506641.882510229</v>
      </c>
      <c r="L192" s="120">
        <v>44305247.261337228</v>
      </c>
      <c r="M192" s="113">
        <v>9.8871250138045902E-2</v>
      </c>
      <c r="N192" s="121">
        <f>M192*L192</f>
        <v>4380515.1844036458</v>
      </c>
      <c r="P192" s="92" t="s">
        <v>15</v>
      </c>
      <c r="Q192" s="92" t="s">
        <v>80</v>
      </c>
      <c r="R192" s="92" t="s">
        <v>326</v>
      </c>
      <c r="S192" s="120">
        <v>16019720.694908721</v>
      </c>
      <c r="T192" s="113">
        <v>9.4282310942409103E-2</v>
      </c>
      <c r="U192" s="121">
        <f>T192*S192</f>
        <v>1510376.2877679302</v>
      </c>
      <c r="V192" s="120">
        <v>15741680.444494594</v>
      </c>
      <c r="W192" s="113">
        <v>9.4282310942409103E-2</v>
      </c>
      <c r="X192" s="121">
        <f>W192*V192</f>
        <v>1484162.0104238801</v>
      </c>
      <c r="Y192" s="120">
        <v>13663400.730820596</v>
      </c>
      <c r="Z192" s="113">
        <v>9.4282310942409103E-2</v>
      </c>
      <c r="AA192" s="121">
        <f>Z192*Y192</f>
        <v>1288216.9962339671</v>
      </c>
      <c r="AC192" s="92" t="s">
        <v>15</v>
      </c>
      <c r="AD192" s="92" t="s">
        <v>80</v>
      </c>
      <c r="AE192" s="92" t="s">
        <v>326</v>
      </c>
      <c r="AF192" s="114"/>
      <c r="AG192" s="120">
        <v>4224229.0679050554</v>
      </c>
      <c r="AH192" s="113">
        <v>0.11727417447825177</v>
      </c>
      <c r="AI192" s="121">
        <f>AH192*AG192</f>
        <v>495392.97674560029</v>
      </c>
      <c r="AJ192" s="120">
        <v>4058436.7697390839</v>
      </c>
      <c r="AK192" s="113">
        <v>0.11727417447825177</v>
      </c>
      <c r="AL192" s="121">
        <f>AK192*AJ192</f>
        <v>475949.82184333383</v>
      </c>
      <c r="AM192" s="120">
        <v>3481660.9595765709</v>
      </c>
      <c r="AN192" s="113">
        <v>0.11727417447825177</v>
      </c>
      <c r="AO192" s="121">
        <f>AN192*AM192</f>
        <v>408308.91484750027</v>
      </c>
    </row>
    <row r="193" spans="2:41" x14ac:dyDescent="0.2">
      <c r="B193" s="92"/>
      <c r="C193" s="92"/>
      <c r="D193" s="92" t="s">
        <v>327</v>
      </c>
      <c r="E193" s="92" t="s">
        <v>80</v>
      </c>
      <c r="F193" s="124">
        <v>0</v>
      </c>
      <c r="G193" s="113">
        <v>0.90112874986195413</v>
      </c>
      <c r="H193" s="121">
        <f>G193*F192</f>
        <v>40679079.23200471</v>
      </c>
      <c r="I193" s="124">
        <v>0</v>
      </c>
      <c r="J193" s="113">
        <v>0.90112874986195413</v>
      </c>
      <c r="K193" s="121">
        <f>J193*I192</f>
        <v>41074271.438783579</v>
      </c>
      <c r="L193" s="124">
        <v>0</v>
      </c>
      <c r="M193" s="113">
        <v>0.90112874986195413</v>
      </c>
      <c r="N193" s="121">
        <f>M193*L192</f>
        <v>39924732.076933585</v>
      </c>
      <c r="P193" s="92"/>
      <c r="Q193" s="92"/>
      <c r="R193" s="92" t="s">
        <v>327</v>
      </c>
      <c r="S193" s="124">
        <v>0</v>
      </c>
      <c r="T193" s="113">
        <v>0.90571768905759087</v>
      </c>
      <c r="U193" s="121">
        <f>T193*S192</f>
        <v>14509344.407140791</v>
      </c>
      <c r="V193" s="124">
        <v>0</v>
      </c>
      <c r="W193" s="113">
        <v>0.90571768905759087</v>
      </c>
      <c r="X193" s="121">
        <f>W193*V192</f>
        <v>14257518.434070714</v>
      </c>
      <c r="Y193" s="124">
        <v>0</v>
      </c>
      <c r="Z193" s="113">
        <v>0.90571768905759087</v>
      </c>
      <c r="AA193" s="121">
        <f>Z193*Y192</f>
        <v>12375183.734586628</v>
      </c>
      <c r="AC193" s="92"/>
      <c r="AD193" s="92"/>
      <c r="AE193" s="92" t="s">
        <v>327</v>
      </c>
      <c r="AF193" s="114"/>
      <c r="AG193" s="124">
        <v>0</v>
      </c>
      <c r="AH193" s="113">
        <v>0.88272582552174828</v>
      </c>
      <c r="AI193" s="121">
        <f>AH193*AG192</f>
        <v>3728836.091159455</v>
      </c>
      <c r="AJ193" s="124">
        <v>0</v>
      </c>
      <c r="AK193" s="113">
        <v>0.88272582552174828</v>
      </c>
      <c r="AL193" s="121">
        <f>AK193*AJ192</f>
        <v>3582486.9478957504</v>
      </c>
      <c r="AM193" s="124">
        <v>0</v>
      </c>
      <c r="AN193" s="113">
        <v>0.88272582552174828</v>
      </c>
      <c r="AO193" s="121">
        <f>AN193*AM192</f>
        <v>3073352.0447290707</v>
      </c>
    </row>
    <row r="194" spans="2:41" x14ac:dyDescent="0.2">
      <c r="B194" s="75" t="s">
        <v>7</v>
      </c>
      <c r="C194" s="80" t="s">
        <v>81</v>
      </c>
      <c r="D194" s="80" t="s">
        <v>328</v>
      </c>
      <c r="E194" s="80" t="s">
        <v>328</v>
      </c>
      <c r="F194" s="115">
        <v>27762525.725338366</v>
      </c>
      <c r="G194" s="116">
        <v>0.18894467205174467</v>
      </c>
      <c r="H194" s="117">
        <f>G194*F194</f>
        <v>5245581.3185021821</v>
      </c>
      <c r="I194" s="115">
        <v>26942202.456647743</v>
      </c>
      <c r="J194" s="116">
        <v>0.18894467205174467</v>
      </c>
      <c r="K194" s="117">
        <f>J194*I194</f>
        <v>5090585.6075230176</v>
      </c>
      <c r="L194" s="115">
        <v>23913084.434432317</v>
      </c>
      <c r="M194" s="116">
        <v>0.18894467205174467</v>
      </c>
      <c r="N194" s="117">
        <f>M194*L194</f>
        <v>4518249.8962094942</v>
      </c>
      <c r="P194" s="75" t="s">
        <v>7</v>
      </c>
      <c r="Q194" s="80" t="s">
        <v>81</v>
      </c>
      <c r="R194" s="80" t="s">
        <v>328</v>
      </c>
      <c r="S194" s="115">
        <v>9685308.2071826104</v>
      </c>
      <c r="T194" s="116">
        <v>0.16406237285816178</v>
      </c>
      <c r="U194" s="117">
        <f>T194*S194</f>
        <v>1588994.6463330078</v>
      </c>
      <c r="V194" s="115">
        <v>9462433.5900525898</v>
      </c>
      <c r="W194" s="116">
        <v>0.16406237285816178</v>
      </c>
      <c r="X194" s="117">
        <f>W194*V194</f>
        <v>1552429.3077968024</v>
      </c>
      <c r="Y194" s="115">
        <v>7440445.2785130693</v>
      </c>
      <c r="Z194" s="116">
        <v>0.16406237285816178</v>
      </c>
      <c r="AA194" s="117">
        <f>Z194*Y194</f>
        <v>1220697.1075141605</v>
      </c>
      <c r="AC194" s="75" t="s">
        <v>7</v>
      </c>
      <c r="AD194" s="80" t="s">
        <v>81</v>
      </c>
      <c r="AE194" s="80" t="s">
        <v>328</v>
      </c>
      <c r="AF194" s="118"/>
      <c r="AG194" s="115">
        <v>2364218.9306091457</v>
      </c>
      <c r="AH194" s="116">
        <v>0.17990256348858391</v>
      </c>
      <c r="AI194" s="117">
        <f>AH194*AG194</f>
        <v>425329.04626482382</v>
      </c>
      <c r="AJ194" s="115">
        <v>2341557.6182314786</v>
      </c>
      <c r="AK194" s="116">
        <v>0.17990256348858391</v>
      </c>
      <c r="AL194" s="117">
        <f>AK194*AJ194</f>
        <v>421252.21807606588</v>
      </c>
      <c r="AM194" s="115">
        <v>1631053.5923378884</v>
      </c>
      <c r="AN194" s="116">
        <v>0.17990256348858391</v>
      </c>
      <c r="AO194" s="117">
        <f>AN194*AM194</f>
        <v>293430.72244884982</v>
      </c>
    </row>
    <row r="195" spans="2:41" x14ac:dyDescent="0.2">
      <c r="B195" s="80"/>
      <c r="D195" s="80" t="s">
        <v>329</v>
      </c>
      <c r="E195" s="80" t="s">
        <v>329</v>
      </c>
      <c r="F195" s="119">
        <v>0</v>
      </c>
      <c r="G195" s="116">
        <v>0.21577346649674278</v>
      </c>
      <c r="H195" s="117">
        <f>G195*F194</f>
        <v>5990416.4144612579</v>
      </c>
      <c r="I195" s="119">
        <v>0</v>
      </c>
      <c r="J195" s="116">
        <v>0.21577346649674278</v>
      </c>
      <c r="K195" s="117">
        <f>J195*I194</f>
        <v>5813412.419127943</v>
      </c>
      <c r="L195" s="119">
        <v>0</v>
      </c>
      <c r="M195" s="116">
        <v>0.21577346649674278</v>
      </c>
      <c r="N195" s="117">
        <f>M195*L194</f>
        <v>5159809.1230467632</v>
      </c>
      <c r="P195" s="80"/>
      <c r="R195" s="80" t="s">
        <v>329</v>
      </c>
      <c r="S195" s="119">
        <v>0</v>
      </c>
      <c r="T195" s="116">
        <v>0.21602555272040319</v>
      </c>
      <c r="U195" s="117">
        <f>T195*S194</f>
        <v>2092274.0587240807</v>
      </c>
      <c r="V195" s="119">
        <v>0</v>
      </c>
      <c r="W195" s="116">
        <v>0.21602555272040319</v>
      </c>
      <c r="X195" s="117">
        <f>W195*V194</f>
        <v>2044127.4463712198</v>
      </c>
      <c r="Y195" s="119">
        <v>0</v>
      </c>
      <c r="Z195" s="116">
        <v>0.21602555272040319</v>
      </c>
      <c r="AA195" s="117">
        <f>Z195*Y194</f>
        <v>1607326.3037767</v>
      </c>
      <c r="AC195" s="80"/>
      <c r="AE195" s="80" t="s">
        <v>329</v>
      </c>
      <c r="AF195" s="118"/>
      <c r="AG195" s="119">
        <v>0</v>
      </c>
      <c r="AH195" s="116">
        <v>0.20139956921314867</v>
      </c>
      <c r="AI195" s="117">
        <f>AH195*AG194</f>
        <v>476152.67415025295</v>
      </c>
      <c r="AJ195" s="119">
        <v>0</v>
      </c>
      <c r="AK195" s="116">
        <v>0.20139956921314867</v>
      </c>
      <c r="AL195" s="117">
        <f>AK195*AJ194</f>
        <v>471588.69559958624</v>
      </c>
      <c r="AM195" s="119">
        <v>0</v>
      </c>
      <c r="AN195" s="116">
        <v>0.20139956921314867</v>
      </c>
      <c r="AO195" s="117">
        <f>AN195*AM194</f>
        <v>328493.49086040934</v>
      </c>
    </row>
    <row r="196" spans="2:41" x14ac:dyDescent="0.2">
      <c r="B196" s="80"/>
      <c r="D196" s="80" t="s">
        <v>330</v>
      </c>
      <c r="E196" s="80" t="s">
        <v>330</v>
      </c>
      <c r="F196" s="115"/>
      <c r="G196" s="116">
        <v>0.15636405421706551</v>
      </c>
      <c r="H196" s="117">
        <f>G196*F194</f>
        <v>4341061.0777194845</v>
      </c>
      <c r="I196" s="115"/>
      <c r="J196" s="116">
        <v>0.15636405421706551</v>
      </c>
      <c r="K196" s="117">
        <f>J196*I194</f>
        <v>4212792.0056584235</v>
      </c>
      <c r="L196" s="115"/>
      <c r="M196" s="116">
        <v>0.15636405421706551</v>
      </c>
      <c r="N196" s="117">
        <f>M196*L194</f>
        <v>3739146.8310028398</v>
      </c>
      <c r="P196" s="80"/>
      <c r="R196" s="80" t="s">
        <v>330</v>
      </c>
      <c r="S196" s="115"/>
      <c r="T196" s="116">
        <v>0.16892445163587</v>
      </c>
      <c r="U196" s="117">
        <f>T196*S194</f>
        <v>1636085.3778227137</v>
      </c>
      <c r="V196" s="115"/>
      <c r="W196" s="116">
        <v>0.16892445163587</v>
      </c>
      <c r="X196" s="117">
        <f>W196*V194</f>
        <v>1598436.4053404704</v>
      </c>
      <c r="Y196" s="115"/>
      <c r="Z196" s="116">
        <v>0.16892445163587</v>
      </c>
      <c r="AA196" s="117">
        <f>Z196*Y194</f>
        <v>1256873.1385995182</v>
      </c>
      <c r="AC196" s="80"/>
      <c r="AE196" s="80" t="s">
        <v>330</v>
      </c>
      <c r="AF196" s="118"/>
      <c r="AG196" s="115"/>
      <c r="AH196" s="116">
        <v>0.17933578009013929</v>
      </c>
      <c r="AI196" s="117">
        <f>AH196*AG194</f>
        <v>423989.046224666</v>
      </c>
      <c r="AJ196" s="115"/>
      <c r="AK196" s="116">
        <v>0.17933578009013929</v>
      </c>
      <c r="AL196" s="117">
        <f>AK196*AJ194</f>
        <v>419925.06209155079</v>
      </c>
      <c r="AM196" s="115"/>
      <c r="AN196" s="116">
        <v>0.17933578009013929</v>
      </c>
      <c r="AO196" s="117">
        <f>AN196*AM194</f>
        <v>292506.26835073926</v>
      </c>
    </row>
    <row r="197" spans="2:41" x14ac:dyDescent="0.2">
      <c r="B197" s="80"/>
      <c r="D197" s="80" t="s">
        <v>50</v>
      </c>
      <c r="E197" s="80" t="s">
        <v>50</v>
      </c>
      <c r="F197" s="115"/>
      <c r="G197" s="116">
        <v>0.24890844075830779</v>
      </c>
      <c r="H197" s="117">
        <f>G197*F194</f>
        <v>6910326.9898063801</v>
      </c>
      <c r="I197" s="115"/>
      <c r="J197" s="116">
        <v>0.24890844075830779</v>
      </c>
      <c r="K197" s="117">
        <f>J197*I194</f>
        <v>6706141.6040788395</v>
      </c>
      <c r="L197" s="115"/>
      <c r="M197" s="116">
        <v>0.24890844075830779</v>
      </c>
      <c r="N197" s="117">
        <f>M197*L194</f>
        <v>5952168.5602963082</v>
      </c>
      <c r="P197" s="80"/>
      <c r="R197" s="80" t="s">
        <v>50</v>
      </c>
      <c r="S197" s="115"/>
      <c r="T197" s="116">
        <v>0.26499324530163615</v>
      </c>
      <c r="U197" s="117">
        <f>T197*S194</f>
        <v>2566541.2535678912</v>
      </c>
      <c r="V197" s="115"/>
      <c r="W197" s="116">
        <v>0.26499324530163615</v>
      </c>
      <c r="X197" s="117">
        <f>W197*V194</f>
        <v>2507480.9854792473</v>
      </c>
      <c r="Y197" s="115"/>
      <c r="Z197" s="116">
        <v>0.26499324530163615</v>
      </c>
      <c r="AA197" s="117">
        <f>Z197*Y194</f>
        <v>1971667.7408424143</v>
      </c>
      <c r="AC197" s="80"/>
      <c r="AE197" s="80" t="s">
        <v>50</v>
      </c>
      <c r="AF197" s="118"/>
      <c r="AG197" s="115"/>
      <c r="AH197" s="116">
        <v>0.23868244829565655</v>
      </c>
      <c r="AI197" s="117">
        <f>AH197*AG194</f>
        <v>564297.56266472978</v>
      </c>
      <c r="AJ197" s="115"/>
      <c r="AK197" s="116">
        <v>0.23868244829565655</v>
      </c>
      <c r="AL197" s="117">
        <f>AK197*AJ194</f>
        <v>558888.70514483564</v>
      </c>
      <c r="AM197" s="115"/>
      <c r="AN197" s="116">
        <v>0.23868244829565655</v>
      </c>
      <c r="AO197" s="117">
        <f>AN197*AM194</f>
        <v>389303.8647206329</v>
      </c>
    </row>
    <row r="198" spans="2:41" x14ac:dyDescent="0.2">
      <c r="B198" s="80"/>
      <c r="D198" s="80" t="s">
        <v>331</v>
      </c>
      <c r="E198" s="80" t="s">
        <v>81</v>
      </c>
      <c r="F198" s="115"/>
      <c r="G198" s="116">
        <v>0.19000936647613925</v>
      </c>
      <c r="H198" s="117">
        <f>G198*F194</f>
        <v>5275139.9248490613</v>
      </c>
      <c r="I198" s="115"/>
      <c r="J198" s="116">
        <v>0.19000936647613925</v>
      </c>
      <c r="K198" s="117">
        <f>J198*I194</f>
        <v>5119270.8202595199</v>
      </c>
      <c r="L198" s="115"/>
      <c r="M198" s="116">
        <v>0.19000936647613925</v>
      </c>
      <c r="N198" s="117">
        <f>M198*L194</f>
        <v>4543710.023876911</v>
      </c>
      <c r="P198" s="80"/>
      <c r="R198" s="80" t="s">
        <v>331</v>
      </c>
      <c r="S198" s="115"/>
      <c r="T198" s="116">
        <v>0.18599437748392872</v>
      </c>
      <c r="U198" s="117">
        <f>T198*S194</f>
        <v>1801412.8707349154</v>
      </c>
      <c r="V198" s="115"/>
      <c r="W198" s="116">
        <v>0.18599437748392872</v>
      </c>
      <c r="X198" s="117">
        <f>W198*V194</f>
        <v>1759959.4450648483</v>
      </c>
      <c r="Y198" s="115"/>
      <c r="Z198" s="116">
        <v>0.18599437748392872</v>
      </c>
      <c r="AA198" s="117">
        <f>Z198*Y194</f>
        <v>1383880.9877802751</v>
      </c>
      <c r="AC198" s="80"/>
      <c r="AE198" s="80" t="s">
        <v>331</v>
      </c>
      <c r="AF198" s="118"/>
      <c r="AG198" s="115"/>
      <c r="AH198" s="116">
        <v>0.20067963891247165</v>
      </c>
      <c r="AI198" s="117">
        <f>AH198*AG194</f>
        <v>474450.60130467324</v>
      </c>
      <c r="AJ198" s="115"/>
      <c r="AK198" s="116">
        <v>0.20067963891247165</v>
      </c>
      <c r="AL198" s="117">
        <f>AK198*AJ194</f>
        <v>469902.93731944024</v>
      </c>
      <c r="AM198" s="115"/>
      <c r="AN198" s="116">
        <v>0.20067963891247165</v>
      </c>
      <c r="AO198" s="117">
        <f>AN198*AM194</f>
        <v>327319.24595725717</v>
      </c>
    </row>
    <row r="199" spans="2:41" x14ac:dyDescent="0.2">
      <c r="B199" s="92" t="s">
        <v>7</v>
      </c>
      <c r="C199" s="92" t="s">
        <v>82</v>
      </c>
      <c r="D199" s="92" t="s">
        <v>332</v>
      </c>
      <c r="E199" s="92" t="s">
        <v>332</v>
      </c>
      <c r="F199" s="120">
        <v>15283360.780305628</v>
      </c>
      <c r="G199" s="113">
        <v>0.13060172209354967</v>
      </c>
      <c r="H199" s="121">
        <f>G199*F199</f>
        <v>1996033.2372849321</v>
      </c>
      <c r="I199" s="120">
        <v>15913740.618874835</v>
      </c>
      <c r="J199" s="113">
        <v>0.13060172209354967</v>
      </c>
      <c r="K199" s="121">
        <f>J199*I199</f>
        <v>2078361.9297751244</v>
      </c>
      <c r="L199" s="120">
        <v>16601565.439579306</v>
      </c>
      <c r="M199" s="113">
        <v>0.13060172209354967</v>
      </c>
      <c r="N199" s="121">
        <f>M199*L199</f>
        <v>2168193.0358578153</v>
      </c>
      <c r="P199" s="92" t="s">
        <v>7</v>
      </c>
      <c r="Q199" s="92" t="s">
        <v>82</v>
      </c>
      <c r="R199" s="92" t="s">
        <v>332</v>
      </c>
      <c r="S199" s="120">
        <v>16426548.259344909</v>
      </c>
      <c r="T199" s="113">
        <v>0.10045225841689352</v>
      </c>
      <c r="U199" s="121">
        <f>T199*S199</f>
        <v>1650083.8706452872</v>
      </c>
      <c r="V199" s="120">
        <v>16039821.966637131</v>
      </c>
      <c r="W199" s="113">
        <v>0.10045225841689352</v>
      </c>
      <c r="X199" s="121">
        <f>W199*V199</f>
        <v>1611236.3411535984</v>
      </c>
      <c r="Y199" s="120">
        <v>16475804.690216534</v>
      </c>
      <c r="Z199" s="113">
        <v>0.10045225841689352</v>
      </c>
      <c r="AA199" s="121">
        <f>Z199*Y199</f>
        <v>1655031.7903678976</v>
      </c>
      <c r="AC199" s="92" t="s">
        <v>7</v>
      </c>
      <c r="AD199" s="92" t="s">
        <v>82</v>
      </c>
      <c r="AE199" s="92" t="s">
        <v>332</v>
      </c>
      <c r="AF199" s="114"/>
      <c r="AG199" s="120">
        <v>1963294.0983005748</v>
      </c>
      <c r="AH199" s="113">
        <v>0.12933716379024982</v>
      </c>
      <c r="AI199" s="121">
        <f>AH199*AG199</f>
        <v>253926.89036033227</v>
      </c>
      <c r="AJ199" s="120">
        <v>1973638.1273390565</v>
      </c>
      <c r="AK199" s="113">
        <v>0.12933716379024982</v>
      </c>
      <c r="AL199" s="121">
        <f>AK199*AJ199</f>
        <v>255264.75773833346</v>
      </c>
      <c r="AM199" s="120">
        <v>1858360.6724718288</v>
      </c>
      <c r="AN199" s="113">
        <v>0.12933716379024982</v>
      </c>
      <c r="AO199" s="121">
        <f>AN199*AM199</f>
        <v>240355.0986768477</v>
      </c>
    </row>
    <row r="200" spans="2:41" x14ac:dyDescent="0.2">
      <c r="B200" s="92"/>
      <c r="C200" s="92"/>
      <c r="D200" s="92" t="s">
        <v>333</v>
      </c>
      <c r="E200" s="92" t="s">
        <v>333</v>
      </c>
      <c r="F200" s="124">
        <v>0</v>
      </c>
      <c r="G200" s="113">
        <v>0.30525845197337631</v>
      </c>
      <c r="H200" s="121">
        <f>G200*F199</f>
        <v>4665375.0527467085</v>
      </c>
      <c r="I200" s="124">
        <v>0</v>
      </c>
      <c r="J200" s="113">
        <v>0.30525845197337631</v>
      </c>
      <c r="K200" s="121">
        <f>J200*I199</f>
        <v>4857803.8264235714</v>
      </c>
      <c r="L200" s="124">
        <v>0</v>
      </c>
      <c r="M200" s="113">
        <v>0.30525845197337631</v>
      </c>
      <c r="N200" s="121">
        <f>M200*L199</f>
        <v>5067768.1664206833</v>
      </c>
      <c r="P200" s="92"/>
      <c r="Q200" s="92"/>
      <c r="R200" s="92" t="s">
        <v>333</v>
      </c>
      <c r="S200" s="124">
        <v>0</v>
      </c>
      <c r="T200" s="113">
        <v>0.27680541921975288</v>
      </c>
      <c r="U200" s="121">
        <f>T200*S199</f>
        <v>4546957.5772614693</v>
      </c>
      <c r="V200" s="124">
        <v>0</v>
      </c>
      <c r="W200" s="113">
        <v>0.27680541921975288</v>
      </c>
      <c r="X200" s="121">
        <f>W200*V199</f>
        <v>4439909.6436851919</v>
      </c>
      <c r="Y200" s="124">
        <v>0</v>
      </c>
      <c r="Z200" s="113">
        <v>0.27680541921975288</v>
      </c>
      <c r="AA200" s="121">
        <f>Z200*Y199</f>
        <v>4560592.0242581582</v>
      </c>
      <c r="AC200" s="92"/>
      <c r="AD200" s="92"/>
      <c r="AE200" s="92" t="s">
        <v>333</v>
      </c>
      <c r="AF200" s="114"/>
      <c r="AG200" s="124">
        <v>0</v>
      </c>
      <c r="AH200" s="113">
        <v>0.28853286686644652</v>
      </c>
      <c r="AI200" s="121">
        <f>AH200*AG199</f>
        <v>566474.87468463997</v>
      </c>
      <c r="AJ200" s="124">
        <v>0</v>
      </c>
      <c r="AK200" s="113">
        <v>0.28853286686644652</v>
      </c>
      <c r="AL200" s="121">
        <f>AK200*AJ199</f>
        <v>569459.46703806287</v>
      </c>
      <c r="AM200" s="124">
        <v>0</v>
      </c>
      <c r="AN200" s="113">
        <v>0.28853286686644652</v>
      </c>
      <c r="AO200" s="121">
        <f>AN200*AM199</f>
        <v>536198.1325001542</v>
      </c>
    </row>
    <row r="201" spans="2:41" x14ac:dyDescent="0.2">
      <c r="B201" s="92"/>
      <c r="C201" s="92"/>
      <c r="D201" s="92" t="s">
        <v>334</v>
      </c>
      <c r="E201" s="92" t="s">
        <v>334</v>
      </c>
      <c r="F201" s="120"/>
      <c r="G201" s="113">
        <v>0.27655474817695175</v>
      </c>
      <c r="H201" s="121">
        <f>G201*F199</f>
        <v>4226685.9918949241</v>
      </c>
      <c r="I201" s="120"/>
      <c r="J201" s="113">
        <v>0.27655474817695175</v>
      </c>
      <c r="K201" s="121">
        <f>J201*I199</f>
        <v>4401020.5294062579</v>
      </c>
      <c r="L201" s="120"/>
      <c r="M201" s="113">
        <v>0.27655474817695175</v>
      </c>
      <c r="N201" s="121">
        <f>M201*L199</f>
        <v>4591241.7494860403</v>
      </c>
      <c r="P201" s="92"/>
      <c r="Q201" s="92"/>
      <c r="R201" s="92" t="s">
        <v>334</v>
      </c>
      <c r="S201" s="120"/>
      <c r="T201" s="113">
        <v>0.31868838574528191</v>
      </c>
      <c r="U201" s="121">
        <f>T201*S199</f>
        <v>5234950.1481375992</v>
      </c>
      <c r="V201" s="120"/>
      <c r="W201" s="113">
        <v>0.31868838574528191</v>
      </c>
      <c r="X201" s="121">
        <f>W201*V199</f>
        <v>5111704.9701893004</v>
      </c>
      <c r="Y201" s="120"/>
      <c r="Z201" s="113">
        <v>0.31868838574528191</v>
      </c>
      <c r="AA201" s="121">
        <f>Z201*Y199</f>
        <v>5250647.600579652</v>
      </c>
      <c r="AC201" s="92"/>
      <c r="AD201" s="92"/>
      <c r="AE201" s="92" t="s">
        <v>334</v>
      </c>
      <c r="AF201" s="114"/>
      <c r="AG201" s="120"/>
      <c r="AH201" s="113">
        <v>0.28967148737543091</v>
      </c>
      <c r="AI201" s="121">
        <f>AH201*AG199</f>
        <v>568710.32161013293</v>
      </c>
      <c r="AJ201" s="120"/>
      <c r="AK201" s="113">
        <v>0.28967148737543091</v>
      </c>
      <c r="AL201" s="121">
        <f>AK201*AJ199</f>
        <v>571706.6918871646</v>
      </c>
      <c r="AM201" s="120"/>
      <c r="AN201" s="113">
        <v>0.28967148737543091</v>
      </c>
      <c r="AO201" s="121">
        <f>AN201*AM199</f>
        <v>538314.10007492069</v>
      </c>
    </row>
    <row r="202" spans="2:41" x14ac:dyDescent="0.2">
      <c r="B202" s="92"/>
      <c r="C202" s="92"/>
      <c r="D202" s="92" t="s">
        <v>335</v>
      </c>
      <c r="E202" s="92" t="s">
        <v>335</v>
      </c>
      <c r="F202" s="120"/>
      <c r="G202" s="113">
        <v>0.18112256674463126</v>
      </c>
      <c r="H202" s="121">
        <f>G202*F199</f>
        <v>2768161.533013186</v>
      </c>
      <c r="I202" s="120"/>
      <c r="J202" s="113">
        <v>0.18112256674463126</v>
      </c>
      <c r="K202" s="121">
        <f>J202*I199</f>
        <v>2882337.5473989067</v>
      </c>
      <c r="L202" s="120"/>
      <c r="M202" s="113">
        <v>0.18112256674463126</v>
      </c>
      <c r="N202" s="121">
        <f>M202*L199</f>
        <v>3006918.1443955665</v>
      </c>
      <c r="P202" s="92"/>
      <c r="Q202" s="92"/>
      <c r="R202" s="92" t="s">
        <v>335</v>
      </c>
      <c r="S202" s="120"/>
      <c r="T202" s="113">
        <v>0.18402850212870911</v>
      </c>
      <c r="U202" s="121">
        <f>T202*S199</f>
        <v>3022953.0713121975</v>
      </c>
      <c r="V202" s="120"/>
      <c r="W202" s="113">
        <v>0.18402850212870911</v>
      </c>
      <c r="X202" s="121">
        <f>W202*V199</f>
        <v>2951784.4109313963</v>
      </c>
      <c r="Y202" s="120"/>
      <c r="Z202" s="113">
        <v>0.18402850212870911</v>
      </c>
      <c r="AA202" s="121">
        <f>Z202*Y199</f>
        <v>3032017.6585057089</v>
      </c>
      <c r="AC202" s="92"/>
      <c r="AD202" s="92"/>
      <c r="AE202" s="92" t="s">
        <v>335</v>
      </c>
      <c r="AF202" s="114"/>
      <c r="AG202" s="120"/>
      <c r="AH202" s="113">
        <v>0.17806826653064869</v>
      </c>
      <c r="AI202" s="121">
        <f>AH202*AG199</f>
        <v>349600.37677423633</v>
      </c>
      <c r="AJ202" s="120"/>
      <c r="AK202" s="113">
        <v>0.17806826653064869</v>
      </c>
      <c r="AL202" s="121">
        <f>AK202*AJ199</f>
        <v>351442.32009406149</v>
      </c>
      <c r="AM202" s="120"/>
      <c r="AN202" s="113">
        <v>0.17806826653064869</v>
      </c>
      <c r="AO202" s="121">
        <f>AN202*AM199</f>
        <v>330915.06353578914</v>
      </c>
    </row>
    <row r="203" spans="2:41" x14ac:dyDescent="0.2">
      <c r="B203" s="92"/>
      <c r="C203" s="92"/>
      <c r="D203" s="92" t="s">
        <v>336</v>
      </c>
      <c r="E203" s="92" t="s">
        <v>336</v>
      </c>
      <c r="F203" s="120"/>
      <c r="G203" s="113">
        <v>0.10646251101149101</v>
      </c>
      <c r="H203" s="121">
        <f>G203*F199</f>
        <v>1627104.9653658778</v>
      </c>
      <c r="I203" s="120"/>
      <c r="J203" s="113">
        <v>0.10646251101149101</v>
      </c>
      <c r="K203" s="121">
        <f>J203*I199</f>
        <v>1694216.785870974</v>
      </c>
      <c r="L203" s="120"/>
      <c r="M203" s="113">
        <v>0.10646251101149101</v>
      </c>
      <c r="N203" s="121">
        <f>M203*L199</f>
        <v>1767444.3434192005</v>
      </c>
      <c r="P203" s="92"/>
      <c r="Q203" s="92"/>
      <c r="R203" s="92" t="s">
        <v>336</v>
      </c>
      <c r="S203" s="120"/>
      <c r="T203" s="113">
        <v>0.12002543448936272</v>
      </c>
      <c r="U203" s="121">
        <f>T203*S199</f>
        <v>1971603.5919883575</v>
      </c>
      <c r="V203" s="120"/>
      <c r="W203" s="113">
        <v>0.12002543448936272</v>
      </c>
      <c r="X203" s="121">
        <f>W203*V199</f>
        <v>1925186.600677646</v>
      </c>
      <c r="Y203" s="120"/>
      <c r="Z203" s="113">
        <v>0.12002543448936272</v>
      </c>
      <c r="AA203" s="121">
        <f>Z203*Y199</f>
        <v>1977515.6165051195</v>
      </c>
      <c r="AC203" s="92"/>
      <c r="AD203" s="92"/>
      <c r="AE203" s="92" t="s">
        <v>336</v>
      </c>
      <c r="AF203" s="114"/>
      <c r="AG203" s="120"/>
      <c r="AH203" s="113">
        <v>0.11439021543722395</v>
      </c>
      <c r="AI203" s="121">
        <f>AH203*AG199</f>
        <v>224581.63487123311</v>
      </c>
      <c r="AJ203" s="120"/>
      <c r="AK203" s="113">
        <v>0.11439021543722395</v>
      </c>
      <c r="AL203" s="121">
        <f>AK203*AJ199</f>
        <v>225764.89058143392</v>
      </c>
      <c r="AM203" s="120"/>
      <c r="AN203" s="113">
        <v>0.11439021543722395</v>
      </c>
      <c r="AO203" s="121">
        <f>AN203*AM199</f>
        <v>212578.27768411688</v>
      </c>
    </row>
    <row r="204" spans="2:41" x14ac:dyDescent="0.2">
      <c r="B204" s="75" t="s">
        <v>7</v>
      </c>
      <c r="C204" s="80" t="s">
        <v>83</v>
      </c>
      <c r="D204" s="80" t="s">
        <v>47</v>
      </c>
      <c r="E204" s="80" t="s">
        <v>47</v>
      </c>
      <c r="F204" s="115">
        <v>40805255.557756014</v>
      </c>
      <c r="G204" s="116">
        <v>0.20758593318310367</v>
      </c>
      <c r="H204" s="117">
        <f>G204*F204</f>
        <v>8470597.0537318103</v>
      </c>
      <c r="I204" s="115">
        <v>41097718.529351465</v>
      </c>
      <c r="J204" s="116">
        <v>0.20758593318310367</v>
      </c>
      <c r="K204" s="117">
        <f>J204*I204</f>
        <v>8531308.2526119556</v>
      </c>
      <c r="L204" s="115">
        <v>40286922.843642749</v>
      </c>
      <c r="M204" s="116">
        <v>0.20758593318310367</v>
      </c>
      <c r="N204" s="117">
        <f>M204*L204</f>
        <v>8362998.4735732768</v>
      </c>
      <c r="P204" s="75" t="s">
        <v>7</v>
      </c>
      <c r="Q204" s="80" t="s">
        <v>83</v>
      </c>
      <c r="R204" s="80" t="s">
        <v>47</v>
      </c>
      <c r="S204" s="115">
        <v>16640103.536937034</v>
      </c>
      <c r="T204" s="116">
        <v>0.21026058648469956</v>
      </c>
      <c r="U204" s="117">
        <f>T204*S204</f>
        <v>3498757.928842504</v>
      </c>
      <c r="V204" s="115">
        <v>16435701.746706177</v>
      </c>
      <c r="W204" s="116">
        <v>0.21026058648469956</v>
      </c>
      <c r="X204" s="117">
        <f>W204*V204</f>
        <v>3455780.2885500416</v>
      </c>
      <c r="Y204" s="115">
        <v>15070130.352454104</v>
      </c>
      <c r="Z204" s="116">
        <v>0.21026058648469956</v>
      </c>
      <c r="AA204" s="117">
        <f>Z204*Y204</f>
        <v>3168654.446307872</v>
      </c>
      <c r="AC204" s="75" t="s">
        <v>7</v>
      </c>
      <c r="AD204" s="80" t="s">
        <v>83</v>
      </c>
      <c r="AE204" s="80" t="s">
        <v>47</v>
      </c>
      <c r="AF204" s="118"/>
      <c r="AG204" s="115">
        <v>4253850.3750041546</v>
      </c>
      <c r="AH204" s="116">
        <v>0.22773390715728289</v>
      </c>
      <c r="AI204" s="117">
        <f>AH204*AG204</f>
        <v>968745.96636216913</v>
      </c>
      <c r="AJ204" s="115">
        <v>4402994.3970757751</v>
      </c>
      <c r="AK204" s="116">
        <v>0.22773390715728289</v>
      </c>
      <c r="AL204" s="117">
        <f>AK204*AJ204</f>
        <v>1002711.1172376913</v>
      </c>
      <c r="AM204" s="115">
        <v>3719869.6267947564</v>
      </c>
      <c r="AN204" s="116">
        <v>0.22773390715728289</v>
      </c>
      <c r="AO204" s="117">
        <f>AN204*AM204</f>
        <v>847140.44422567356</v>
      </c>
    </row>
    <row r="205" spans="2:41" x14ac:dyDescent="0.2">
      <c r="B205" s="80"/>
      <c r="C205" s="80"/>
      <c r="D205" s="80" t="s">
        <v>337</v>
      </c>
      <c r="E205" s="80" t="s">
        <v>337</v>
      </c>
      <c r="F205" s="119">
        <v>0</v>
      </c>
      <c r="G205" s="116">
        <v>0.7924140668168963</v>
      </c>
      <c r="H205" s="117">
        <f>G205*F204</f>
        <v>32334658.504024204</v>
      </c>
      <c r="I205" s="119">
        <v>0</v>
      </c>
      <c r="J205" s="116">
        <v>0.7924140668168963</v>
      </c>
      <c r="K205" s="117">
        <f>J205*I204</f>
        <v>32566410.276739508</v>
      </c>
      <c r="L205" s="119">
        <v>0</v>
      </c>
      <c r="M205" s="116">
        <v>0.7924140668168963</v>
      </c>
      <c r="N205" s="117">
        <f>M205*L204</f>
        <v>31923924.37006947</v>
      </c>
      <c r="P205" s="80"/>
      <c r="Q205" s="80"/>
      <c r="R205" s="80" t="s">
        <v>337</v>
      </c>
      <c r="S205" s="119">
        <v>0</v>
      </c>
      <c r="T205" s="116">
        <v>0.78973941351530041</v>
      </c>
      <c r="U205" s="117">
        <f>T205*S204</f>
        <v>13141345.608094528</v>
      </c>
      <c r="V205" s="119">
        <v>0</v>
      </c>
      <c r="W205" s="116">
        <v>0.78973941351530041</v>
      </c>
      <c r="X205" s="117">
        <f>W205*V204</f>
        <v>12979921.458156135</v>
      </c>
      <c r="Y205" s="119">
        <v>0</v>
      </c>
      <c r="Z205" s="116">
        <v>0.78973941351530041</v>
      </c>
      <c r="AA205" s="117">
        <f>Z205*Y204</f>
        <v>11901475.906146232</v>
      </c>
      <c r="AC205" s="80"/>
      <c r="AD205" s="80"/>
      <c r="AE205" s="80" t="s">
        <v>337</v>
      </c>
      <c r="AF205" s="118"/>
      <c r="AG205" s="119">
        <v>0</v>
      </c>
      <c r="AH205" s="116">
        <v>0.77226609284271719</v>
      </c>
      <c r="AI205" s="117">
        <f>AH205*AG204</f>
        <v>3285104.4086419856</v>
      </c>
      <c r="AJ205" s="119">
        <v>0</v>
      </c>
      <c r="AK205" s="116">
        <v>0.77226609284271719</v>
      </c>
      <c r="AL205" s="117">
        <f>AK205*AJ204</f>
        <v>3400283.2798380842</v>
      </c>
      <c r="AM205" s="119">
        <v>0</v>
      </c>
      <c r="AN205" s="116">
        <v>0.77226609284271719</v>
      </c>
      <c r="AO205" s="117">
        <f>AN205*AM204</f>
        <v>2872729.1825690833</v>
      </c>
    </row>
    <row r="206" spans="2:41" x14ac:dyDescent="0.2">
      <c r="B206" s="92" t="s">
        <v>7</v>
      </c>
      <c r="C206" s="92" t="s">
        <v>84</v>
      </c>
      <c r="D206" s="92" t="s">
        <v>338</v>
      </c>
      <c r="E206" s="92" t="s">
        <v>338</v>
      </c>
      <c r="F206" s="120">
        <v>21804232.755989272</v>
      </c>
      <c r="G206" s="113">
        <v>0.36234539395869264</v>
      </c>
      <c r="H206" s="121">
        <f>G206*F206</f>
        <v>7900663.3079359634</v>
      </c>
      <c r="I206" s="120">
        <v>21782220.554937877</v>
      </c>
      <c r="J206" s="113">
        <v>0.36234539395869264</v>
      </c>
      <c r="K206" s="121">
        <f>J206*I206</f>
        <v>7892687.2882740973</v>
      </c>
      <c r="L206" s="120">
        <v>21715819.872700486</v>
      </c>
      <c r="M206" s="113">
        <v>0.36234539395869264</v>
      </c>
      <c r="N206" s="121">
        <f>M206*L206</f>
        <v>7868627.3069096645</v>
      </c>
      <c r="P206" s="92" t="s">
        <v>7</v>
      </c>
      <c r="Q206" s="92" t="s">
        <v>84</v>
      </c>
      <c r="R206" s="92" t="s">
        <v>338</v>
      </c>
      <c r="S206" s="120">
        <v>10863013.642314566</v>
      </c>
      <c r="T206" s="113">
        <v>0.36079553421471444</v>
      </c>
      <c r="U206" s="121">
        <f>T206*S206</f>
        <v>3919326.8102606148</v>
      </c>
      <c r="V206" s="120">
        <v>10522489.783433834</v>
      </c>
      <c r="W206" s="113">
        <v>0.36079553421471444</v>
      </c>
      <c r="X206" s="121">
        <f>W206*V206</f>
        <v>3796467.322682885</v>
      </c>
      <c r="Y206" s="120">
        <v>10160507.068771603</v>
      </c>
      <c r="Z206" s="113">
        <v>0.36079553421471444</v>
      </c>
      <c r="AA206" s="121">
        <f>Z206*Y206</f>
        <v>3665865.5757698328</v>
      </c>
      <c r="AC206" s="92" t="s">
        <v>7</v>
      </c>
      <c r="AD206" s="92" t="s">
        <v>84</v>
      </c>
      <c r="AE206" s="92" t="s">
        <v>338</v>
      </c>
      <c r="AF206" s="114"/>
      <c r="AG206" s="120">
        <v>2359534.4997437871</v>
      </c>
      <c r="AH206" s="113">
        <v>0.36887793387310203</v>
      </c>
      <c r="AI206" s="121">
        <f>AH206*AG206</f>
        <v>870380.21116779163</v>
      </c>
      <c r="AJ206" s="120">
        <v>2412723.9223175221</v>
      </c>
      <c r="AK206" s="113">
        <v>0.36887793387310203</v>
      </c>
      <c r="AL206" s="121">
        <f>AK206*AJ206</f>
        <v>890000.61547069426</v>
      </c>
      <c r="AM206" s="120">
        <v>2166375.2208418958</v>
      </c>
      <c r="AN206" s="113">
        <v>0.36887793387310203</v>
      </c>
      <c r="AO206" s="121">
        <f>AN206*AM206</f>
        <v>799128.01545804366</v>
      </c>
    </row>
    <row r="207" spans="2:41" x14ac:dyDescent="0.2">
      <c r="B207" s="92"/>
      <c r="C207" s="92"/>
      <c r="D207" s="92" t="s">
        <v>339</v>
      </c>
      <c r="E207" s="92" t="s">
        <v>339</v>
      </c>
      <c r="F207" s="124">
        <v>0</v>
      </c>
      <c r="G207" s="113">
        <v>0.6376546060413073</v>
      </c>
      <c r="H207" s="121">
        <f>G207*F206</f>
        <v>13903569.448053308</v>
      </c>
      <c r="I207" s="124">
        <v>0</v>
      </c>
      <c r="J207" s="113">
        <v>0.6376546060413073</v>
      </c>
      <c r="K207" s="121">
        <f>J207*I206</f>
        <v>13889533.266663779</v>
      </c>
      <c r="L207" s="124">
        <v>0</v>
      </c>
      <c r="M207" s="113">
        <v>0.6376546060413073</v>
      </c>
      <c r="N207" s="121">
        <f>M207*L206</f>
        <v>13847192.565790821</v>
      </c>
      <c r="P207" s="92"/>
      <c r="Q207" s="92"/>
      <c r="R207" s="92" t="s">
        <v>339</v>
      </c>
      <c r="S207" s="124">
        <v>0</v>
      </c>
      <c r="T207" s="113">
        <v>0.63920446578528556</v>
      </c>
      <c r="U207" s="121">
        <f>T207*S206</f>
        <v>6943686.832053951</v>
      </c>
      <c r="V207" s="124">
        <v>0</v>
      </c>
      <c r="W207" s="113">
        <v>0.63920446578528556</v>
      </c>
      <c r="X207" s="121">
        <f>W207*V206</f>
        <v>6726022.4607509486</v>
      </c>
      <c r="Y207" s="124">
        <v>0</v>
      </c>
      <c r="Z207" s="113">
        <v>0.63920446578528556</v>
      </c>
      <c r="AA207" s="121">
        <f>Z207*Y206</f>
        <v>6494641.4930017702</v>
      </c>
      <c r="AC207" s="92"/>
      <c r="AD207" s="92"/>
      <c r="AE207" s="92" t="s">
        <v>339</v>
      </c>
      <c r="AF207" s="114"/>
      <c r="AG207" s="124">
        <v>0</v>
      </c>
      <c r="AH207" s="113">
        <v>0.63112206612689792</v>
      </c>
      <c r="AI207" s="121">
        <f>AH207*AG206</f>
        <v>1489154.2885759955</v>
      </c>
      <c r="AJ207" s="124">
        <v>0</v>
      </c>
      <c r="AK207" s="113">
        <v>0.63112206612689792</v>
      </c>
      <c r="AL207" s="121">
        <f>AK207*AJ206</f>
        <v>1522723.3068468277</v>
      </c>
      <c r="AM207" s="124">
        <v>0</v>
      </c>
      <c r="AN207" s="113">
        <v>0.63112206612689792</v>
      </c>
      <c r="AO207" s="121">
        <f>AN207*AM206</f>
        <v>1367247.2053838521</v>
      </c>
    </row>
    <row r="208" spans="2:41" x14ac:dyDescent="0.2">
      <c r="B208" s="75" t="s">
        <v>7</v>
      </c>
      <c r="C208" s="80" t="s">
        <v>85</v>
      </c>
      <c r="D208" s="80" t="s">
        <v>340</v>
      </c>
      <c r="E208" s="80" t="s">
        <v>340</v>
      </c>
      <c r="F208" s="115">
        <v>39351414.666168123</v>
      </c>
      <c r="G208" s="116">
        <v>0.16579783179304358</v>
      </c>
      <c r="H208" s="117">
        <f>G208*F208</f>
        <v>6524379.2296396513</v>
      </c>
      <c r="I208" s="115">
        <v>39208845.674138099</v>
      </c>
      <c r="J208" s="116">
        <v>0.16579783179304358</v>
      </c>
      <c r="K208" s="117">
        <f>J208*I208</f>
        <v>6500741.5998801533</v>
      </c>
      <c r="L208" s="115">
        <v>38287792.395400248</v>
      </c>
      <c r="M208" s="116">
        <v>0.16579783179304358</v>
      </c>
      <c r="N208" s="117">
        <f>M208*L208</f>
        <v>6348032.9632995436</v>
      </c>
      <c r="P208" s="75" t="s">
        <v>7</v>
      </c>
      <c r="Q208" s="80" t="s">
        <v>85</v>
      </c>
      <c r="R208" s="80" t="s">
        <v>340</v>
      </c>
      <c r="S208" s="115">
        <v>16539727.636750912</v>
      </c>
      <c r="T208" s="116">
        <v>0.16845524023998457</v>
      </c>
      <c r="U208" s="117">
        <f>T208*S208</f>
        <v>2786203.7925527869</v>
      </c>
      <c r="V208" s="115">
        <v>16199938.994304264</v>
      </c>
      <c r="W208" s="116">
        <v>0.16845524023998457</v>
      </c>
      <c r="X208" s="117">
        <f>W208*V208</f>
        <v>2728964.6151586189</v>
      </c>
      <c r="Y208" s="115">
        <v>14404410.060333205</v>
      </c>
      <c r="Z208" s="116">
        <v>0.16845524023998457</v>
      </c>
      <c r="AA208" s="117">
        <f>Z208*Y208</f>
        <v>2426498.3572286805</v>
      </c>
      <c r="AC208" s="75" t="s">
        <v>7</v>
      </c>
      <c r="AD208" s="80" t="s">
        <v>85</v>
      </c>
      <c r="AE208" s="80" t="s">
        <v>340</v>
      </c>
      <c r="AF208" s="118"/>
      <c r="AG208" s="115">
        <v>3598139.1939245351</v>
      </c>
      <c r="AH208" s="116">
        <v>0.17370053311115052</v>
      </c>
      <c r="AI208" s="117">
        <f>AH208*AG208</f>
        <v>624998.69619281718</v>
      </c>
      <c r="AJ208" s="115">
        <v>3635895.7890112684</v>
      </c>
      <c r="AK208" s="116">
        <v>0.17370053311115052</v>
      </c>
      <c r="AL208" s="117">
        <f>AK208*AJ208</f>
        <v>631557.03688784456</v>
      </c>
      <c r="AM208" s="115">
        <v>2956831.5049713273</v>
      </c>
      <c r="AN208" s="116">
        <v>0.17370053311115052</v>
      </c>
      <c r="AO208" s="117">
        <f>AN208*AM208</f>
        <v>513603.20873336506</v>
      </c>
    </row>
    <row r="209" spans="2:41" x14ac:dyDescent="0.2">
      <c r="B209" s="80"/>
      <c r="C209" s="80"/>
      <c r="D209" s="80" t="s">
        <v>341</v>
      </c>
      <c r="E209" s="80" t="s">
        <v>341</v>
      </c>
      <c r="F209" s="119">
        <v>0</v>
      </c>
      <c r="G209" s="116">
        <v>6.026095010266757E-2</v>
      </c>
      <c r="H209" s="117">
        <f>G209*F208</f>
        <v>2371353.635667338</v>
      </c>
      <c r="I209" s="119">
        <v>0</v>
      </c>
      <c r="J209" s="116">
        <v>6.026095010266757E-2</v>
      </c>
      <c r="K209" s="117">
        <f>J209*I208</f>
        <v>2362762.2927524294</v>
      </c>
      <c r="L209" s="119">
        <v>0</v>
      </c>
      <c r="M209" s="116">
        <v>6.026095010266757E-2</v>
      </c>
      <c r="N209" s="117">
        <f>M209*L208</f>
        <v>2307258.7470805091</v>
      </c>
      <c r="P209" s="80"/>
      <c r="Q209" s="80"/>
      <c r="R209" s="80" t="s">
        <v>341</v>
      </c>
      <c r="S209" s="119">
        <v>0</v>
      </c>
      <c r="T209" s="116">
        <v>6.3687261927198466E-2</v>
      </c>
      <c r="U209" s="117">
        <f>T209*S208</f>
        <v>1053369.9662062787</v>
      </c>
      <c r="V209" s="119">
        <v>0</v>
      </c>
      <c r="W209" s="116">
        <v>6.3687261927198466E-2</v>
      </c>
      <c r="X209" s="117">
        <f>W209*V208</f>
        <v>1031729.7579348917</v>
      </c>
      <c r="Y209" s="119">
        <v>0</v>
      </c>
      <c r="Z209" s="116">
        <v>6.3687261927198466E-2</v>
      </c>
      <c r="AA209" s="117">
        <f>Z209*Y208</f>
        <v>917377.43641921354</v>
      </c>
      <c r="AC209" s="80"/>
      <c r="AD209" s="80"/>
      <c r="AE209" s="80" t="s">
        <v>341</v>
      </c>
      <c r="AF209" s="118"/>
      <c r="AG209" s="119">
        <v>0</v>
      </c>
      <c r="AH209" s="116">
        <v>6.0058081290990974E-2</v>
      </c>
      <c r="AI209" s="117">
        <f>AH209*AG208</f>
        <v>216097.33620502046</v>
      </c>
      <c r="AJ209" s="119">
        <v>0</v>
      </c>
      <c r="AK209" s="116">
        <v>6.0058081290990974E-2</v>
      </c>
      <c r="AL209" s="117">
        <f>AK209*AJ208</f>
        <v>218364.92486201052</v>
      </c>
      <c r="AM209" s="119">
        <v>0</v>
      </c>
      <c r="AN209" s="116">
        <v>6.0058081290990974E-2</v>
      </c>
      <c r="AO209" s="117">
        <f>AN209*AM208</f>
        <v>177581.62688933115</v>
      </c>
    </row>
    <row r="210" spans="2:41" x14ac:dyDescent="0.2">
      <c r="B210" s="80"/>
      <c r="C210" s="80"/>
      <c r="D210" s="80" t="s">
        <v>342</v>
      </c>
      <c r="E210" s="80" t="s">
        <v>342</v>
      </c>
      <c r="F210" s="115"/>
      <c r="G210" s="116">
        <v>0.29690910875022403</v>
      </c>
      <c r="H210" s="117">
        <f>G210*F208</f>
        <v>11683793.456592472</v>
      </c>
      <c r="I210" s="115"/>
      <c r="J210" s="116">
        <v>0.29690910875022403</v>
      </c>
      <c r="K210" s="117">
        <f>J210*I208</f>
        <v>11641463.42423342</v>
      </c>
      <c r="L210" s="115"/>
      <c r="M210" s="116">
        <v>0.29690910875022403</v>
      </c>
      <c r="N210" s="117">
        <f>M210*L208</f>
        <v>11367994.316131894</v>
      </c>
      <c r="P210" s="80"/>
      <c r="Q210" s="80"/>
      <c r="R210" s="80" t="s">
        <v>342</v>
      </c>
      <c r="S210" s="115"/>
      <c r="T210" s="116">
        <v>0.29560923150009455</v>
      </c>
      <c r="U210" s="117">
        <f>T210*S208</f>
        <v>4889296.1759208124</v>
      </c>
      <c r="V210" s="115"/>
      <c r="W210" s="116">
        <v>0.29560923150009455</v>
      </c>
      <c r="X210" s="117">
        <f>W210*V208</f>
        <v>4788851.5164546976</v>
      </c>
      <c r="Y210" s="115"/>
      <c r="Z210" s="116">
        <v>0.29560923150009455</v>
      </c>
      <c r="AA210" s="117">
        <f>Z210*Y208</f>
        <v>4258076.5881473292</v>
      </c>
      <c r="AC210" s="80"/>
      <c r="AD210" s="80"/>
      <c r="AE210" s="80" t="s">
        <v>342</v>
      </c>
      <c r="AF210" s="118"/>
      <c r="AG210" s="115"/>
      <c r="AH210" s="116">
        <v>0.29566722231707571</v>
      </c>
      <c r="AI210" s="117">
        <f>AH210*AG208</f>
        <v>1063851.820977869</v>
      </c>
      <c r="AJ210" s="115"/>
      <c r="AK210" s="116">
        <v>0.29566722231707571</v>
      </c>
      <c r="AL210" s="117">
        <f>AK210*AJ208</f>
        <v>1075015.2085713141</v>
      </c>
      <c r="AM210" s="115"/>
      <c r="AN210" s="116">
        <v>0.29566722231707571</v>
      </c>
      <c r="AO210" s="117">
        <f>AN210*AM208</f>
        <v>874238.15793449094</v>
      </c>
    </row>
    <row r="211" spans="2:41" x14ac:dyDescent="0.2">
      <c r="B211" s="80"/>
      <c r="C211" s="80"/>
      <c r="D211" s="80" t="s">
        <v>343</v>
      </c>
      <c r="E211" s="80" t="s">
        <v>343</v>
      </c>
      <c r="F211" s="115"/>
      <c r="G211" s="116">
        <v>0.20642492310156474</v>
      </c>
      <c r="H211" s="117">
        <f>G211*F208</f>
        <v>8123112.7464015419</v>
      </c>
      <c r="I211" s="115"/>
      <c r="J211" s="116">
        <v>0.20642492310156474</v>
      </c>
      <c r="K211" s="117">
        <f>J211*I208</f>
        <v>8093682.9531850759</v>
      </c>
      <c r="L211" s="115"/>
      <c r="M211" s="116">
        <v>0.20642492310156474</v>
      </c>
      <c r="N211" s="117">
        <f>M211*L208</f>
        <v>7903554.6009491719</v>
      </c>
      <c r="P211" s="80"/>
      <c r="Q211" s="80"/>
      <c r="R211" s="80" t="s">
        <v>343</v>
      </c>
      <c r="S211" s="115"/>
      <c r="T211" s="116">
        <v>0.2110785294188961</v>
      </c>
      <c r="U211" s="117">
        <f>T211*S208</f>
        <v>3491181.3865544563</v>
      </c>
      <c r="V211" s="115"/>
      <c r="W211" s="116">
        <v>0.2110785294188961</v>
      </c>
      <c r="X211" s="117">
        <f>W211*V208</f>
        <v>3419459.2995935748</v>
      </c>
      <c r="Y211" s="115"/>
      <c r="Z211" s="116">
        <v>0.2110785294188961</v>
      </c>
      <c r="AA211" s="117">
        <f>Z211*Y208</f>
        <v>3040461.6926818853</v>
      </c>
      <c r="AC211" s="80"/>
      <c r="AD211" s="80"/>
      <c r="AE211" s="80" t="s">
        <v>343</v>
      </c>
      <c r="AF211" s="118"/>
      <c r="AG211" s="115"/>
      <c r="AH211" s="116">
        <v>0.20746028833364241</v>
      </c>
      <c r="AI211" s="117">
        <f>AH211*AG208</f>
        <v>746470.9946361637</v>
      </c>
      <c r="AJ211" s="115"/>
      <c r="AK211" s="116">
        <v>0.20746028833364241</v>
      </c>
      <c r="AL211" s="117">
        <f>AK211*AJ208</f>
        <v>754303.98873935407</v>
      </c>
      <c r="AM211" s="115"/>
      <c r="AN211" s="116">
        <v>0.20746028833364241</v>
      </c>
      <c r="AO211" s="117">
        <f>AN211*AM208</f>
        <v>613425.11657534936</v>
      </c>
    </row>
    <row r="212" spans="2:41" x14ac:dyDescent="0.2">
      <c r="B212" s="80"/>
      <c r="C212" s="80"/>
      <c r="D212" s="80" t="s">
        <v>344</v>
      </c>
      <c r="E212" s="80" t="s">
        <v>344</v>
      </c>
      <c r="F212" s="115"/>
      <c r="G212" s="116">
        <v>7.5388452436565515E-2</v>
      </c>
      <c r="H212" s="117">
        <f>G212*F208</f>
        <v>2966642.2528719823</v>
      </c>
      <c r="I212" s="115"/>
      <c r="J212" s="116">
        <v>7.5388452436565515E-2</v>
      </c>
      <c r="K212" s="117">
        <f>J212*I208</f>
        <v>2955894.1971973977</v>
      </c>
      <c r="L212" s="115"/>
      <c r="M212" s="116">
        <v>7.5388452436565515E-2</v>
      </c>
      <c r="N212" s="117">
        <f>M212*L208</f>
        <v>2886457.4159017266</v>
      </c>
      <c r="P212" s="80"/>
      <c r="Q212" s="80"/>
      <c r="R212" s="80" t="s">
        <v>344</v>
      </c>
      <c r="S212" s="115"/>
      <c r="T212" s="116">
        <v>7.6695543342362477E-2</v>
      </c>
      <c r="U212" s="117">
        <f>T212*S208</f>
        <v>1268523.3978353001</v>
      </c>
      <c r="V212" s="115"/>
      <c r="W212" s="116">
        <v>7.6695543342362477E-2</v>
      </c>
      <c r="X212" s="117">
        <f>W212*V208</f>
        <v>1242463.1232812908</v>
      </c>
      <c r="Y212" s="115"/>
      <c r="Z212" s="116">
        <v>7.6695543342362477E-2</v>
      </c>
      <c r="AA212" s="117">
        <f>Z212*Y208</f>
        <v>1104754.0561034475</v>
      </c>
      <c r="AC212" s="80"/>
      <c r="AD212" s="80"/>
      <c r="AE212" s="80" t="s">
        <v>344</v>
      </c>
      <c r="AF212" s="118"/>
      <c r="AG212" s="115"/>
      <c r="AH212" s="116">
        <v>7.6744473837218857E-2</v>
      </c>
      <c r="AI212" s="117">
        <f>AH212*AG208</f>
        <v>276137.29923081322</v>
      </c>
      <c r="AJ212" s="115"/>
      <c r="AK212" s="116">
        <v>7.6744473837218857E-2</v>
      </c>
      <c r="AL212" s="117">
        <f>AK212*AJ208</f>
        <v>279034.90925462951</v>
      </c>
      <c r="AM212" s="115"/>
      <c r="AN212" s="116">
        <v>7.6744473837218857E-2</v>
      </c>
      <c r="AO212" s="117">
        <f>AN212*AM208</f>
        <v>226920.47807433648</v>
      </c>
    </row>
    <row r="213" spans="2:41" x14ac:dyDescent="0.2">
      <c r="B213" s="80"/>
      <c r="C213" s="80"/>
      <c r="D213" s="80" t="s">
        <v>345</v>
      </c>
      <c r="E213" s="80" t="s">
        <v>345</v>
      </c>
      <c r="F213" s="115"/>
      <c r="G213" s="116">
        <v>0.19521873381593455</v>
      </c>
      <c r="H213" s="117">
        <f>G213*F208</f>
        <v>7682133.3449951373</v>
      </c>
      <c r="I213" s="115"/>
      <c r="J213" s="116">
        <v>0.19521873381593455</v>
      </c>
      <c r="K213" s="117">
        <f>J213*I208</f>
        <v>7654301.2068896219</v>
      </c>
      <c r="L213" s="115"/>
      <c r="M213" s="116">
        <v>0.19521873381593455</v>
      </c>
      <c r="N213" s="117">
        <f>M213*L208</f>
        <v>7474494.3520374037</v>
      </c>
      <c r="P213" s="80"/>
      <c r="Q213" s="80"/>
      <c r="R213" s="80" t="s">
        <v>345</v>
      </c>
      <c r="S213" s="115"/>
      <c r="T213" s="116">
        <v>0.18447419357146383</v>
      </c>
      <c r="U213" s="117">
        <f>T213*S208</f>
        <v>3051152.9176812777</v>
      </c>
      <c r="V213" s="115"/>
      <c r="W213" s="116">
        <v>0.18447419357146383</v>
      </c>
      <c r="X213" s="117">
        <f>W213*V208</f>
        <v>2988470.6818811898</v>
      </c>
      <c r="Y213" s="115"/>
      <c r="Z213" s="116">
        <v>0.18447419357146383</v>
      </c>
      <c r="AA213" s="117">
        <f>Z213*Y208</f>
        <v>2657241.9297526488</v>
      </c>
      <c r="AC213" s="80"/>
      <c r="AD213" s="80"/>
      <c r="AE213" s="80" t="s">
        <v>345</v>
      </c>
      <c r="AF213" s="118"/>
      <c r="AG213" s="115"/>
      <c r="AH213" s="116">
        <v>0.18636940110992156</v>
      </c>
      <c r="AI213" s="117">
        <f>AH213*AG208</f>
        <v>670583.0466818515</v>
      </c>
      <c r="AJ213" s="115"/>
      <c r="AK213" s="116">
        <v>0.18636940110992156</v>
      </c>
      <c r="AL213" s="117">
        <f>AK213*AJ208</f>
        <v>677619.72069611587</v>
      </c>
      <c r="AM213" s="115"/>
      <c r="AN213" s="116">
        <v>0.18636940110992156</v>
      </c>
      <c r="AO213" s="117">
        <f>AN213*AM208</f>
        <v>551062.91676445433</v>
      </c>
    </row>
    <row r="214" spans="2:41" x14ac:dyDescent="0.2">
      <c r="B214" s="92" t="s">
        <v>8</v>
      </c>
      <c r="C214" s="123" t="s">
        <v>86</v>
      </c>
      <c r="D214" s="92" t="s">
        <v>346</v>
      </c>
      <c r="E214" s="92" t="s">
        <v>346</v>
      </c>
      <c r="F214" s="120">
        <v>14852404.740903851</v>
      </c>
      <c r="G214" s="113">
        <v>0.23259058703932078</v>
      </c>
      <c r="H214" s="121">
        <f>G214*F214</f>
        <v>3454529.5376324179</v>
      </c>
      <c r="I214" s="120">
        <v>15647713.604011402</v>
      </c>
      <c r="J214" s="113">
        <v>0.23259058703932078</v>
      </c>
      <c r="K214" s="121">
        <f>J214*I214</f>
        <v>3639510.8929801779</v>
      </c>
      <c r="L214" s="120">
        <v>15264710.270751638</v>
      </c>
      <c r="M214" s="113">
        <v>0.23259058703932078</v>
      </c>
      <c r="N214" s="121">
        <f>M214*L214</f>
        <v>3550427.9228592729</v>
      </c>
      <c r="P214" s="92" t="s">
        <v>8</v>
      </c>
      <c r="Q214" s="123" t="s">
        <v>86</v>
      </c>
      <c r="R214" s="92" t="s">
        <v>346</v>
      </c>
      <c r="S214" s="120">
        <v>7128521.8199149016</v>
      </c>
      <c r="T214" s="113">
        <v>0.21419283784073279</v>
      </c>
      <c r="U214" s="121">
        <f>T214*S214</f>
        <v>1526878.3182171579</v>
      </c>
      <c r="V214" s="120">
        <v>7538684.5672670556</v>
      </c>
      <c r="W214" s="113">
        <v>0.21419283784073279</v>
      </c>
      <c r="X214" s="121">
        <f>W214*V214</f>
        <v>1614732.2410490674</v>
      </c>
      <c r="Y214" s="120">
        <v>7626764.6550826514</v>
      </c>
      <c r="Z214" s="113">
        <v>0.21419283784073279</v>
      </c>
      <c r="AA214" s="121">
        <f>Z214*Y214</f>
        <v>1633598.3650155507</v>
      </c>
      <c r="AC214" s="92" t="s">
        <v>8</v>
      </c>
      <c r="AD214" s="123" t="s">
        <v>86</v>
      </c>
      <c r="AE214" s="92" t="s">
        <v>346</v>
      </c>
      <c r="AF214" s="114"/>
      <c r="AG214" s="120">
        <v>2724564.3827446913</v>
      </c>
      <c r="AH214" s="113">
        <v>0.23319634658465754</v>
      </c>
      <c r="AI214" s="121">
        <f>AH214*AG214</f>
        <v>635358.46009074454</v>
      </c>
      <c r="AJ214" s="120">
        <v>2956708.9453212665</v>
      </c>
      <c r="AK214" s="113">
        <v>0.23319634658465754</v>
      </c>
      <c r="AL214" s="121">
        <f>AK214*AJ214</f>
        <v>689493.72396309534</v>
      </c>
      <c r="AM214" s="120">
        <v>2779104.3683889532</v>
      </c>
      <c r="AN214" s="113">
        <v>0.23319634658465754</v>
      </c>
      <c r="AO214" s="121">
        <f>AN214*AM214</f>
        <v>648076.98548576608</v>
      </c>
    </row>
    <row r="215" spans="2:41" x14ac:dyDescent="0.2">
      <c r="B215" s="92"/>
      <c r="C215" s="92"/>
      <c r="D215" s="92" t="s">
        <v>347</v>
      </c>
      <c r="E215" s="92" t="s">
        <v>347</v>
      </c>
      <c r="F215" s="124">
        <v>0</v>
      </c>
      <c r="G215" s="113">
        <v>5.9898063222401127E-2</v>
      </c>
      <c r="H215" s="121">
        <f>G215*F214</f>
        <v>889630.27817534911</v>
      </c>
      <c r="I215" s="124">
        <v>0</v>
      </c>
      <c r="J215" s="113">
        <v>5.9898063222401127E-2</v>
      </c>
      <c r="K215" s="121">
        <f>J215*I214</f>
        <v>937267.7387391011</v>
      </c>
      <c r="L215" s="124">
        <v>0</v>
      </c>
      <c r="M215" s="113">
        <v>5.9898063222401127E-2</v>
      </c>
      <c r="N215" s="121">
        <f>M215*L214</f>
        <v>914326.5808691174</v>
      </c>
      <c r="P215" s="92"/>
      <c r="Q215" s="92"/>
      <c r="R215" s="92" t="s">
        <v>347</v>
      </c>
      <c r="S215" s="124">
        <v>0</v>
      </c>
      <c r="T215" s="113">
        <v>4.5689588886610628E-2</v>
      </c>
      <c r="U215" s="121">
        <f>T215*S214</f>
        <v>325699.23132114526</v>
      </c>
      <c r="V215" s="124">
        <v>0</v>
      </c>
      <c r="W215" s="113">
        <v>4.5689588886610628E-2</v>
      </c>
      <c r="X215" s="121">
        <f>W215*V214</f>
        <v>344439.39862426789</v>
      </c>
      <c r="Y215" s="124">
        <v>0</v>
      </c>
      <c r="Z215" s="113">
        <v>4.5689588886610628E-2</v>
      </c>
      <c r="AA215" s="121">
        <f>Z215*Y214</f>
        <v>348463.74162565905</v>
      </c>
      <c r="AC215" s="92"/>
      <c r="AD215" s="92"/>
      <c r="AE215" s="92" t="s">
        <v>347</v>
      </c>
      <c r="AF215" s="114"/>
      <c r="AG215" s="124">
        <v>0</v>
      </c>
      <c r="AH215" s="113">
        <v>6.3205309317900651E-2</v>
      </c>
      <c r="AI215" s="121">
        <f>AH215*AG214</f>
        <v>172206.93456791327</v>
      </c>
      <c r="AJ215" s="124">
        <v>0</v>
      </c>
      <c r="AK215" s="113">
        <v>6.3205309317900651E-2</v>
      </c>
      <c r="AL215" s="121">
        <f>AK215*AJ214</f>
        <v>186879.70345203445</v>
      </c>
      <c r="AM215" s="124">
        <v>0</v>
      </c>
      <c r="AN215" s="113">
        <v>6.3205309317900651E-2</v>
      </c>
      <c r="AO215" s="121">
        <f>AN215*AM214</f>
        <v>175654.1512307527</v>
      </c>
    </row>
    <row r="216" spans="2:41" x14ac:dyDescent="0.2">
      <c r="B216" s="92"/>
      <c r="C216" s="92"/>
      <c r="D216" s="92" t="s">
        <v>348</v>
      </c>
      <c r="E216" s="92" t="s">
        <v>348</v>
      </c>
      <c r="F216" s="120"/>
      <c r="G216" s="113">
        <v>0.18276695006477367</v>
      </c>
      <c r="H216" s="121">
        <f>G216*F214</f>
        <v>2714528.715622582</v>
      </c>
      <c r="I216" s="120"/>
      <c r="J216" s="113">
        <v>0.18276695006477367</v>
      </c>
      <c r="K216" s="121">
        <f>J216*I214</f>
        <v>2859884.8908922314</v>
      </c>
      <c r="L216" s="120"/>
      <c r="M216" s="113">
        <v>0.18276695006477367</v>
      </c>
      <c r="N216" s="121">
        <f>M216*L214</f>
        <v>2789884.5398077024</v>
      </c>
      <c r="P216" s="92"/>
      <c r="Q216" s="92"/>
      <c r="R216" s="92" t="s">
        <v>348</v>
      </c>
      <c r="S216" s="120"/>
      <c r="T216" s="113">
        <v>0.14877837144500994</v>
      </c>
      <c r="U216" s="121">
        <f>T216*S214</f>
        <v>1060569.8671771574</v>
      </c>
      <c r="V216" s="120"/>
      <c r="W216" s="113">
        <v>0.14877837144500994</v>
      </c>
      <c r="X216" s="121">
        <f>W216*V214</f>
        <v>1121593.2127556221</v>
      </c>
      <c r="Y216" s="120"/>
      <c r="Z216" s="113">
        <v>0.14877837144500994</v>
      </c>
      <c r="AA216" s="121">
        <f>Z216*Y214</f>
        <v>1134697.6247775599</v>
      </c>
      <c r="AC216" s="92"/>
      <c r="AD216" s="92"/>
      <c r="AE216" s="92" t="s">
        <v>348</v>
      </c>
      <c r="AF216" s="114"/>
      <c r="AG216" s="120"/>
      <c r="AH216" s="113">
        <v>0.1806648047820916</v>
      </c>
      <c r="AI216" s="121">
        <f>AH216*AG214</f>
        <v>492232.89232480957</v>
      </c>
      <c r="AJ216" s="120"/>
      <c r="AK216" s="113">
        <v>0.1806648047820916</v>
      </c>
      <c r="AL216" s="121">
        <f>AK216*AJ214</f>
        <v>534173.24440393061</v>
      </c>
      <c r="AM216" s="120"/>
      <c r="AN216" s="113">
        <v>0.1806648047820916</v>
      </c>
      <c r="AO216" s="121">
        <f>AN216*AM214</f>
        <v>502086.3481840482</v>
      </c>
    </row>
    <row r="217" spans="2:41" x14ac:dyDescent="0.2">
      <c r="B217" s="92"/>
      <c r="C217" s="92"/>
      <c r="D217" s="92" t="s">
        <v>258</v>
      </c>
      <c r="E217" s="92" t="s">
        <v>258</v>
      </c>
      <c r="F217" s="120"/>
      <c r="G217" s="113">
        <v>9.225498277501766E-2</v>
      </c>
      <c r="H217" s="121">
        <f>G217*F214</f>
        <v>1370208.3435396755</v>
      </c>
      <c r="I217" s="120"/>
      <c r="J217" s="113">
        <v>9.225498277501766E-2</v>
      </c>
      <c r="K217" s="121">
        <f>J217*I214</f>
        <v>1443579.5490064814</v>
      </c>
      <c r="L217" s="120"/>
      <c r="M217" s="113">
        <v>9.225498277501766E-2</v>
      </c>
      <c r="N217" s="121">
        <f>M217*L214</f>
        <v>1408245.5830938276</v>
      </c>
      <c r="P217" s="92"/>
      <c r="Q217" s="92"/>
      <c r="R217" s="92" t="s">
        <v>258</v>
      </c>
      <c r="S217" s="120"/>
      <c r="T217" s="113">
        <v>7.9700128764624678E-2</v>
      </c>
      <c r="U217" s="121">
        <f>T217*S214</f>
        <v>568144.10694865428</v>
      </c>
      <c r="V217" s="120"/>
      <c r="W217" s="113">
        <v>7.9700128764624678E-2</v>
      </c>
      <c r="X217" s="121">
        <f>W217*V214</f>
        <v>600834.13072707318</v>
      </c>
      <c r="Y217" s="120"/>
      <c r="Z217" s="113">
        <v>7.9700128764624678E-2</v>
      </c>
      <c r="AA217" s="121">
        <f>Z217*Y214</f>
        <v>607854.1250675756</v>
      </c>
      <c r="AC217" s="92"/>
      <c r="AD217" s="92"/>
      <c r="AE217" s="92" t="s">
        <v>258</v>
      </c>
      <c r="AF217" s="114"/>
      <c r="AG217" s="120"/>
      <c r="AH217" s="113">
        <v>9.7366614086749556E-2</v>
      </c>
      <c r="AI217" s="121">
        <f>AH217*AG214</f>
        <v>265281.60880920535</v>
      </c>
      <c r="AJ217" s="120"/>
      <c r="AK217" s="113">
        <v>9.7366614086749556E-2</v>
      </c>
      <c r="AL217" s="121">
        <f>AK217*AJ214</f>
        <v>287884.73884593608</v>
      </c>
      <c r="AM217" s="120"/>
      <c r="AN217" s="113">
        <v>9.7366614086749556E-2</v>
      </c>
      <c r="AO217" s="121">
        <f>AN217*AM214</f>
        <v>270591.98254372709</v>
      </c>
    </row>
    <row r="218" spans="2:41" x14ac:dyDescent="0.2">
      <c r="B218" s="92"/>
      <c r="C218" s="92"/>
      <c r="D218" s="92" t="s">
        <v>349</v>
      </c>
      <c r="E218" s="92" t="s">
        <v>349</v>
      </c>
      <c r="F218" s="120"/>
      <c r="G218" s="113">
        <v>0.13497697627356731</v>
      </c>
      <c r="H218" s="121">
        <f>G218*F214</f>
        <v>2004732.6823183976</v>
      </c>
      <c r="I218" s="120"/>
      <c r="J218" s="113">
        <v>0.13497697627356731</v>
      </c>
      <c r="K218" s="121">
        <f>J218*I214</f>
        <v>2112081.0678642234</v>
      </c>
      <c r="L218" s="120"/>
      <c r="M218" s="113">
        <v>0.13497697627356731</v>
      </c>
      <c r="N218" s="121">
        <f>M218*L214</f>
        <v>2060384.436038123</v>
      </c>
      <c r="P218" s="92"/>
      <c r="Q218" s="92"/>
      <c r="R218" s="92" t="s">
        <v>349</v>
      </c>
      <c r="S218" s="120"/>
      <c r="T218" s="113">
        <v>0.14515528837767289</v>
      </c>
      <c r="U218" s="121">
        <f>T218*S214</f>
        <v>1034742.6404762811</v>
      </c>
      <c r="V218" s="120"/>
      <c r="W218" s="113">
        <v>0.14515528837767289</v>
      </c>
      <c r="X218" s="121">
        <f>W218*V214</f>
        <v>1094279.9323499615</v>
      </c>
      <c r="Y218" s="120"/>
      <c r="Z218" s="113">
        <v>0.14515528837767289</v>
      </c>
      <c r="AA218" s="121">
        <f>Z218*Y214</f>
        <v>1107065.2228971652</v>
      </c>
      <c r="AC218" s="92"/>
      <c r="AD218" s="92"/>
      <c r="AE218" s="92" t="s">
        <v>349</v>
      </c>
      <c r="AF218" s="114"/>
      <c r="AG218" s="120"/>
      <c r="AH218" s="113">
        <v>0.14124712081315324</v>
      </c>
      <c r="AI218" s="121">
        <f>AH218*AG214</f>
        <v>384836.87453275372</v>
      </c>
      <c r="AJ218" s="120"/>
      <c r="AK218" s="113">
        <v>0.14124712081315324</v>
      </c>
      <c r="AL218" s="121">
        <f>AK218*AJ214</f>
        <v>417626.62560912385</v>
      </c>
      <c r="AM218" s="120"/>
      <c r="AN218" s="113">
        <v>0.14124712081315324</v>
      </c>
      <c r="AO218" s="121">
        <f>AN218*AM214</f>
        <v>392540.49047419638</v>
      </c>
    </row>
    <row r="219" spans="2:41" x14ac:dyDescent="0.2">
      <c r="B219" s="92"/>
      <c r="C219" s="92"/>
      <c r="D219" s="92" t="s">
        <v>350</v>
      </c>
      <c r="E219" s="92" t="s">
        <v>350</v>
      </c>
      <c r="F219" s="120"/>
      <c r="G219" s="113">
        <v>6.3878033677142454E-2</v>
      </c>
      <c r="H219" s="121">
        <f>G219*F214</f>
        <v>948742.41022600641</v>
      </c>
      <c r="I219" s="120"/>
      <c r="J219" s="113">
        <v>6.3878033677142454E-2</v>
      </c>
      <c r="K219" s="121">
        <f>J219*I214</f>
        <v>999545.17656732048</v>
      </c>
      <c r="L219" s="120"/>
      <c r="M219" s="113">
        <v>6.3878033677142454E-2</v>
      </c>
      <c r="N219" s="121">
        <f>M219*L214</f>
        <v>975079.67674689542</v>
      </c>
      <c r="P219" s="92"/>
      <c r="Q219" s="92"/>
      <c r="R219" s="92" t="s">
        <v>350</v>
      </c>
      <c r="S219" s="120"/>
      <c r="T219" s="113">
        <v>0.10162344418975452</v>
      </c>
      <c r="U219" s="121">
        <f>T219*S214</f>
        <v>724424.9393215694</v>
      </c>
      <c r="V219" s="120"/>
      <c r="W219" s="113">
        <v>0.10162344418975452</v>
      </c>
      <c r="X219" s="121">
        <f>W219*V214</f>
        <v>766107.09038582735</v>
      </c>
      <c r="Y219" s="120"/>
      <c r="Z219" s="113">
        <v>0.10162344418975452</v>
      </c>
      <c r="AA219" s="121">
        <f>Z219*Y214</f>
        <v>775058.09227418422</v>
      </c>
      <c r="AC219" s="92"/>
      <c r="AD219" s="92"/>
      <c r="AE219" s="92" t="s">
        <v>350</v>
      </c>
      <c r="AF219" s="114"/>
      <c r="AG219" s="120"/>
      <c r="AH219" s="113">
        <v>5.259092248023859E-2</v>
      </c>
      <c r="AI219" s="121">
        <f>AH219*AG214</f>
        <v>143287.35424534517</v>
      </c>
      <c r="AJ219" s="120"/>
      <c r="AK219" s="113">
        <v>5.259092248023859E-2</v>
      </c>
      <c r="AL219" s="121">
        <f>AK219*AJ214</f>
        <v>155496.05094001873</v>
      </c>
      <c r="AM219" s="120"/>
      <c r="AN219" s="113">
        <v>5.259092248023859E-2</v>
      </c>
      <c r="AO219" s="121">
        <f>AN219*AM214</f>
        <v>146155.66240243588</v>
      </c>
    </row>
    <row r="220" spans="2:41" x14ac:dyDescent="0.2">
      <c r="B220" s="92"/>
      <c r="C220" s="92"/>
      <c r="D220" s="92" t="s">
        <v>351</v>
      </c>
      <c r="E220" s="92" t="s">
        <v>351</v>
      </c>
      <c r="F220" s="120"/>
      <c r="G220" s="113">
        <v>0.10532976870688614</v>
      </c>
      <c r="H220" s="121">
        <f>G220*F214</f>
        <v>1564400.3561004617</v>
      </c>
      <c r="I220" s="120"/>
      <c r="J220" s="113">
        <v>0.10532976870688614</v>
      </c>
      <c r="K220" s="121">
        <f>J220*I214</f>
        <v>1648170.0547021166</v>
      </c>
      <c r="L220" s="120"/>
      <c r="M220" s="113">
        <v>0.10532976870688614</v>
      </c>
      <c r="N220" s="121">
        <f>M220*L214</f>
        <v>1607828.4021958993</v>
      </c>
      <c r="P220" s="92"/>
      <c r="Q220" s="92"/>
      <c r="R220" s="92" t="s">
        <v>351</v>
      </c>
      <c r="S220" s="120"/>
      <c r="T220" s="113">
        <v>0.12294939179180985</v>
      </c>
      <c r="U220" s="121">
        <f>T220*S214</f>
        <v>876447.42213318264</v>
      </c>
      <c r="V220" s="120"/>
      <c r="W220" s="113">
        <v>0.12294939179180985</v>
      </c>
      <c r="X220" s="121">
        <f>W220*V214</f>
        <v>926876.68245578767</v>
      </c>
      <c r="Y220" s="120"/>
      <c r="Z220" s="113">
        <v>0.12294939179180985</v>
      </c>
      <c r="AA220" s="121">
        <f>Z220*Y214</f>
        <v>937706.07568168442</v>
      </c>
      <c r="AC220" s="92"/>
      <c r="AD220" s="92"/>
      <c r="AE220" s="92" t="s">
        <v>351</v>
      </c>
      <c r="AF220" s="114"/>
      <c r="AG220" s="120"/>
      <c r="AH220" s="113">
        <v>0.1035895317307484</v>
      </c>
      <c r="AI220" s="121">
        <f>AH220*AG214</f>
        <v>282236.34857879812</v>
      </c>
      <c r="AJ220" s="120"/>
      <c r="AK220" s="113">
        <v>0.1035895317307484</v>
      </c>
      <c r="AL220" s="121">
        <f>AK220*AJ214</f>
        <v>306284.09510994499</v>
      </c>
      <c r="AM220" s="120"/>
      <c r="AN220" s="113">
        <v>0.1035895317307484</v>
      </c>
      <c r="AO220" s="121">
        <f>AN220*AM214</f>
        <v>287886.12015228899</v>
      </c>
    </row>
    <row r="221" spans="2:41" x14ac:dyDescent="0.2">
      <c r="B221" s="92"/>
      <c r="C221" s="92"/>
      <c r="D221" s="92" t="s">
        <v>352</v>
      </c>
      <c r="E221" s="92" t="s">
        <v>352</v>
      </c>
      <c r="F221" s="120"/>
      <c r="G221" s="113">
        <v>0.10831958243358639</v>
      </c>
      <c r="H221" s="121">
        <f>G221*F214</f>
        <v>1608806.2796693239</v>
      </c>
      <c r="I221" s="120"/>
      <c r="J221" s="113">
        <v>0.10831958243358639</v>
      </c>
      <c r="K221" s="121">
        <f>J221*I214</f>
        <v>1694953.8036268642</v>
      </c>
      <c r="L221" s="120"/>
      <c r="M221" s="113">
        <v>0.10831958243358639</v>
      </c>
      <c r="N221" s="121">
        <f>M221*L214</f>
        <v>1653467.042497495</v>
      </c>
      <c r="P221" s="92"/>
      <c r="Q221" s="92"/>
      <c r="R221" s="92" t="s">
        <v>352</v>
      </c>
      <c r="S221" s="120"/>
      <c r="T221" s="113">
        <v>0.11463482547535035</v>
      </c>
      <c r="U221" s="121">
        <f>T221*S214</f>
        <v>817176.85472317156</v>
      </c>
      <c r="V221" s="120"/>
      <c r="W221" s="113">
        <v>0.11463482547535035</v>
      </c>
      <c r="X221" s="121">
        <f>W221*V214</f>
        <v>864195.78968237597</v>
      </c>
      <c r="Y221" s="120"/>
      <c r="Z221" s="113">
        <v>0.11463482547535035</v>
      </c>
      <c r="AA221" s="121">
        <f>Z221*Y214</f>
        <v>874292.83517697034</v>
      </c>
      <c r="AC221" s="92"/>
      <c r="AD221" s="92"/>
      <c r="AE221" s="92" t="s">
        <v>352</v>
      </c>
      <c r="AF221" s="114"/>
      <c r="AG221" s="120"/>
      <c r="AH221" s="113">
        <v>0.10818006527359517</v>
      </c>
      <c r="AI221" s="121">
        <f>AH221*AG214</f>
        <v>294743.55276743323</v>
      </c>
      <c r="AJ221" s="120"/>
      <c r="AK221" s="113">
        <v>0.10818006527359517</v>
      </c>
      <c r="AL221" s="121">
        <f>AK221*AJ214</f>
        <v>319856.96669987735</v>
      </c>
      <c r="AM221" s="120"/>
      <c r="AN221" s="113">
        <v>0.10818006527359517</v>
      </c>
      <c r="AO221" s="121">
        <f>AN221*AM214</f>
        <v>300643.69197445043</v>
      </c>
    </row>
    <row r="222" spans="2:41" x14ac:dyDescent="0.2">
      <c r="B222" s="92"/>
      <c r="C222" s="92"/>
      <c r="D222" s="92" t="s">
        <v>353</v>
      </c>
      <c r="E222" s="92" t="s">
        <v>353</v>
      </c>
      <c r="F222" s="120"/>
      <c r="G222" s="113">
        <v>1.9985055807304489E-2</v>
      </c>
      <c r="H222" s="121">
        <f>G222*F214</f>
        <v>296826.13761963724</v>
      </c>
      <c r="I222" s="120"/>
      <c r="J222" s="113">
        <v>1.9985055807304489E-2</v>
      </c>
      <c r="K222" s="121">
        <f>J222*I214</f>
        <v>312720.4296328855</v>
      </c>
      <c r="L222" s="120"/>
      <c r="M222" s="113">
        <v>1.9985055807304489E-2</v>
      </c>
      <c r="N222" s="121">
        <f>M222*L214</f>
        <v>305066.08664330549</v>
      </c>
      <c r="P222" s="92"/>
      <c r="Q222" s="92"/>
      <c r="R222" s="92" t="s">
        <v>353</v>
      </c>
      <c r="S222" s="120"/>
      <c r="T222" s="113">
        <v>2.7276123228434413E-2</v>
      </c>
      <c r="U222" s="121">
        <f>T222*S214</f>
        <v>194438.43959658241</v>
      </c>
      <c r="V222" s="120"/>
      <c r="W222" s="113">
        <v>2.7276123228434413E-2</v>
      </c>
      <c r="X222" s="121">
        <f>W222*V214</f>
        <v>205626.08923707297</v>
      </c>
      <c r="Y222" s="120"/>
      <c r="Z222" s="113">
        <v>2.7276123228434413E-2</v>
      </c>
      <c r="AA222" s="121">
        <f>Z222*Y214</f>
        <v>208028.57256630249</v>
      </c>
      <c r="AC222" s="92"/>
      <c r="AD222" s="92"/>
      <c r="AE222" s="92" t="s">
        <v>353</v>
      </c>
      <c r="AF222" s="114"/>
      <c r="AG222" s="120"/>
      <c r="AH222" s="113">
        <v>1.9959284930865046E-2</v>
      </c>
      <c r="AI222" s="121">
        <f>AH222*AG214</f>
        <v>54380.356827687741</v>
      </c>
      <c r="AJ222" s="120"/>
      <c r="AK222" s="113">
        <v>1.9959284930865046E-2</v>
      </c>
      <c r="AL222" s="121">
        <f>AK222*AJ214</f>
        <v>59013.796297304638</v>
      </c>
      <c r="AM222" s="120"/>
      <c r="AN222" s="113">
        <v>1.9959284930865046E-2</v>
      </c>
      <c r="AO222" s="121">
        <f>AN222*AM214</f>
        <v>55468.935941286851</v>
      </c>
    </row>
    <row r="223" spans="2:41" ht="16" x14ac:dyDescent="0.2">
      <c r="B223" s="80" t="s">
        <v>8</v>
      </c>
      <c r="C223" s="25" t="s">
        <v>87</v>
      </c>
      <c r="D223" s="80" t="s">
        <v>354</v>
      </c>
      <c r="E223" s="126" t="s">
        <v>87</v>
      </c>
      <c r="F223" s="127">
        <v>5922912.0989488438</v>
      </c>
      <c r="G223" s="116">
        <v>0.12651181266097278</v>
      </c>
      <c r="H223" s="117">
        <f>G223*F223</f>
        <v>749318.34586962522</v>
      </c>
      <c r="I223" s="127">
        <v>6373801.7394713424</v>
      </c>
      <c r="J223" s="116">
        <v>0.12651181266097278</v>
      </c>
      <c r="K223" s="117">
        <f>J223*I223</f>
        <v>806361.21160218085</v>
      </c>
      <c r="L223" s="127">
        <v>6420920.9742824072</v>
      </c>
      <c r="M223" s="116">
        <v>0.12651181266097278</v>
      </c>
      <c r="N223" s="117">
        <f>M223*L223</f>
        <v>812322.35140932666</v>
      </c>
      <c r="P223" s="80" t="s">
        <v>8</v>
      </c>
      <c r="Q223" s="25" t="s">
        <v>87</v>
      </c>
      <c r="R223" s="118" t="s">
        <v>354</v>
      </c>
      <c r="S223" s="127">
        <v>4476109.2898353161</v>
      </c>
      <c r="T223" s="116">
        <v>0.12624047926874774</v>
      </c>
      <c r="U223" s="117">
        <f>T223*S223</f>
        <v>565066.1820081044</v>
      </c>
      <c r="V223" s="127">
        <v>4756096.527863727</v>
      </c>
      <c r="W223" s="116">
        <v>0.12624047926874774</v>
      </c>
      <c r="X223" s="117">
        <f>W223*V223</f>
        <v>600411.90512594394</v>
      </c>
      <c r="Y223" s="127">
        <v>4852394.0462792469</v>
      </c>
      <c r="Z223" s="116">
        <v>0.12624047926874774</v>
      </c>
      <c r="AA223" s="117">
        <f>Z223*Y223</f>
        <v>612568.5500031102</v>
      </c>
      <c r="AC223" s="80" t="s">
        <v>8</v>
      </c>
      <c r="AD223" s="25" t="s">
        <v>87</v>
      </c>
      <c r="AE223" s="118" t="s">
        <v>354</v>
      </c>
      <c r="AF223" s="44"/>
      <c r="AG223" s="127">
        <v>954816.65519169183</v>
      </c>
      <c r="AH223" s="116">
        <v>0.11431917301645074</v>
      </c>
      <c r="AI223" s="117">
        <f>AH223*AG223</f>
        <v>109153.85040384781</v>
      </c>
      <c r="AJ223" s="127">
        <v>1052216.2217048639</v>
      </c>
      <c r="AK223" s="116">
        <v>0.11431917301645074</v>
      </c>
      <c r="AL223" s="117">
        <f>AK223*AJ223</f>
        <v>120288.48829979444</v>
      </c>
      <c r="AM223" s="127">
        <v>999570.74446949176</v>
      </c>
      <c r="AN223" s="116">
        <v>0.11431917301645074</v>
      </c>
      <c r="AO223" s="117">
        <f>AN223*AM223</f>
        <v>114270.1008791903</v>
      </c>
    </row>
    <row r="224" spans="2:41" ht="16" x14ac:dyDescent="0.2">
      <c r="B224" s="80"/>
      <c r="C224" s="80"/>
      <c r="D224" s="80" t="s">
        <v>355</v>
      </c>
      <c r="E224" s="126" t="s">
        <v>355</v>
      </c>
      <c r="F224" s="128">
        <v>0</v>
      </c>
      <c r="G224" s="116">
        <v>0.15844518234305674</v>
      </c>
      <c r="H224" s="117">
        <f>G224*F223</f>
        <v>938456.88751984644</v>
      </c>
      <c r="I224" s="128">
        <v>0</v>
      </c>
      <c r="J224" s="116">
        <v>0.15844518234305674</v>
      </c>
      <c r="K224" s="117">
        <f>J224*I223</f>
        <v>1009898.1788290291</v>
      </c>
      <c r="L224" s="128">
        <v>0</v>
      </c>
      <c r="M224" s="116">
        <v>0.15844518234305674</v>
      </c>
      <c r="N224" s="117">
        <f>M224*L223</f>
        <v>1017363.9945805336</v>
      </c>
      <c r="P224" s="80"/>
      <c r="Q224" s="80"/>
      <c r="R224" s="118" t="s">
        <v>355</v>
      </c>
      <c r="S224" s="128">
        <v>0</v>
      </c>
      <c r="T224" s="116">
        <v>0.14441926867877172</v>
      </c>
      <c r="U224" s="117">
        <f>T224*S223</f>
        <v>646436.43016427266</v>
      </c>
      <c r="V224" s="128">
        <v>0</v>
      </c>
      <c r="W224" s="116">
        <v>0.14441926867877172</v>
      </c>
      <c r="X224" s="117">
        <f>W224*V223</f>
        <v>686871.98231972486</v>
      </c>
      <c r="Y224" s="128">
        <v>0</v>
      </c>
      <c r="Z224" s="116">
        <v>0.14441926867877172</v>
      </c>
      <c r="AA224" s="117">
        <f>Z224*Y223</f>
        <v>700779.19950487488</v>
      </c>
      <c r="AC224" s="80"/>
      <c r="AD224" s="80"/>
      <c r="AE224" s="118" t="s">
        <v>355</v>
      </c>
      <c r="AF224" s="44"/>
      <c r="AG224" s="128">
        <v>0</v>
      </c>
      <c r="AH224" s="116">
        <v>0.17523747016305438</v>
      </c>
      <c r="AI224" s="117">
        <f>AH224*AG223</f>
        <v>167319.65512534147</v>
      </c>
      <c r="AJ224" s="128">
        <v>0</v>
      </c>
      <c r="AK224" s="116">
        <v>0.17523747016305438</v>
      </c>
      <c r="AL224" s="117">
        <f>AK224*AJ223</f>
        <v>184387.7087560879</v>
      </c>
      <c r="AM224" s="128">
        <v>0</v>
      </c>
      <c r="AN224" s="116">
        <v>0.17523747016305438</v>
      </c>
      <c r="AO224" s="117">
        <f>AN224*AM223</f>
        <v>175162.24850983461</v>
      </c>
    </row>
    <row r="225" spans="2:41" ht="16" x14ac:dyDescent="0.2">
      <c r="B225" s="80"/>
      <c r="C225" s="80"/>
      <c r="D225" s="80" t="s">
        <v>356</v>
      </c>
      <c r="E225" s="126" t="s">
        <v>356</v>
      </c>
      <c r="F225" s="127"/>
      <c r="G225" s="116">
        <v>0.20576514676645982</v>
      </c>
      <c r="H225" s="117">
        <f>G225*F223</f>
        <v>1218728.8773250494</v>
      </c>
      <c r="I225" s="127"/>
      <c r="J225" s="116">
        <v>0.20576514676645982</v>
      </c>
      <c r="K225" s="117">
        <f>J225*I223</f>
        <v>1311506.2503826376</v>
      </c>
      <c r="L225" s="127"/>
      <c r="M225" s="116">
        <v>0.20576514676645982</v>
      </c>
      <c r="N225" s="117">
        <f>M225*L223</f>
        <v>1321201.7466490597</v>
      </c>
      <c r="P225" s="80"/>
      <c r="Q225" s="80"/>
      <c r="R225" s="118" t="s">
        <v>356</v>
      </c>
      <c r="S225" s="127"/>
      <c r="T225" s="116">
        <v>0.13197046125873366</v>
      </c>
      <c r="U225" s="117">
        <f>T225*S223</f>
        <v>590714.20762406942</v>
      </c>
      <c r="V225" s="127"/>
      <c r="W225" s="116">
        <v>0.13197046125873366</v>
      </c>
      <c r="X225" s="117">
        <f>W225*V223</f>
        <v>627664.25257323764</v>
      </c>
      <c r="Y225" s="127"/>
      <c r="Z225" s="116">
        <v>0.13197046125873366</v>
      </c>
      <c r="AA225" s="117">
        <f>Z225*Y223</f>
        <v>640372.68049660523</v>
      </c>
      <c r="AC225" s="80"/>
      <c r="AD225" s="80"/>
      <c r="AE225" s="118" t="s">
        <v>356</v>
      </c>
      <c r="AF225" s="44"/>
      <c r="AG225" s="127"/>
      <c r="AH225" s="116">
        <v>0.2279867682075909</v>
      </c>
      <c r="AI225" s="117">
        <f>AH225*AG223</f>
        <v>217685.56344793548</v>
      </c>
      <c r="AJ225" s="127"/>
      <c r="AK225" s="116">
        <v>0.2279867682075909</v>
      </c>
      <c r="AL225" s="117">
        <f>AK225*AJ223</f>
        <v>239891.3758420939</v>
      </c>
      <c r="AM225" s="127"/>
      <c r="AN225" s="116">
        <v>0.2279867682075909</v>
      </c>
      <c r="AO225" s="117">
        <f>AN225*AM223</f>
        <v>227888.90362645508</v>
      </c>
    </row>
    <row r="226" spans="2:41" ht="16" x14ac:dyDescent="0.2">
      <c r="B226" s="80"/>
      <c r="C226" s="80"/>
      <c r="D226" s="80" t="s">
        <v>357</v>
      </c>
      <c r="E226" s="126" t="s">
        <v>357</v>
      </c>
      <c r="F226" s="127"/>
      <c r="G226" s="116">
        <v>0.26119994599497282</v>
      </c>
      <c r="H226" s="117">
        <f>G226*F223</f>
        <v>1547064.320378409</v>
      </c>
      <c r="I226" s="127"/>
      <c r="J226" s="116">
        <v>0.26119994599497282</v>
      </c>
      <c r="K226" s="117">
        <f>J226*I223</f>
        <v>1664836.6701325784</v>
      </c>
      <c r="L226" s="127"/>
      <c r="M226" s="116">
        <v>0.26119994599497282</v>
      </c>
      <c r="N226" s="117">
        <f>M226*L223</f>
        <v>1677144.211720553</v>
      </c>
      <c r="P226" s="80"/>
      <c r="Q226" s="80"/>
      <c r="R226" s="118" t="s">
        <v>357</v>
      </c>
      <c r="S226" s="127"/>
      <c r="T226" s="116">
        <v>0.28728588242333525</v>
      </c>
      <c r="U226" s="117">
        <f>T226*S223</f>
        <v>1285923.0071536272</v>
      </c>
      <c r="V226" s="127"/>
      <c r="W226" s="116">
        <v>0.28728588242333525</v>
      </c>
      <c r="X226" s="117">
        <f>W226*V223</f>
        <v>1366359.3878978917</v>
      </c>
      <c r="Y226" s="127"/>
      <c r="Z226" s="116">
        <v>0.28728588242333525</v>
      </c>
      <c r="AA226" s="117">
        <f>Z226*Y223</f>
        <v>1394024.3054510718</v>
      </c>
      <c r="AC226" s="80"/>
      <c r="AD226" s="80"/>
      <c r="AE226" s="118" t="s">
        <v>357</v>
      </c>
      <c r="AF226" s="44"/>
      <c r="AG226" s="127"/>
      <c r="AH226" s="116">
        <v>0.24657475514266161</v>
      </c>
      <c r="AI226" s="117">
        <f>AH226*AG223</f>
        <v>235433.68296002658</v>
      </c>
      <c r="AJ226" s="127"/>
      <c r="AK226" s="116">
        <v>0.24657475514266161</v>
      </c>
      <c r="AL226" s="117">
        <f>AK226*AJ223</f>
        <v>259449.95722401337</v>
      </c>
      <c r="AM226" s="127"/>
      <c r="AN226" s="116">
        <v>0.24657475514266161</v>
      </c>
      <c r="AO226" s="117">
        <f>AN226*AM223</f>
        <v>246468.91156533291</v>
      </c>
    </row>
    <row r="227" spans="2:41" ht="16" x14ac:dyDescent="0.2">
      <c r="B227" s="80"/>
      <c r="C227" s="80"/>
      <c r="D227" s="80" t="s">
        <v>358</v>
      </c>
      <c r="E227" s="126" t="s">
        <v>358</v>
      </c>
      <c r="F227" s="127"/>
      <c r="G227" s="116">
        <v>8.1870130040805414E-2</v>
      </c>
      <c r="H227" s="117">
        <f>G227*F223</f>
        <v>484909.58376120159</v>
      </c>
      <c r="I227" s="127"/>
      <c r="J227" s="116">
        <v>8.1870130040805414E-2</v>
      </c>
      <c r="K227" s="117">
        <f>J227*I223</f>
        <v>521823.97726483055</v>
      </c>
      <c r="L227" s="127"/>
      <c r="M227" s="116">
        <v>8.1870130040805414E-2</v>
      </c>
      <c r="N227" s="117">
        <f>M227*L223</f>
        <v>525681.6351462357</v>
      </c>
      <c r="P227" s="80"/>
      <c r="Q227" s="80"/>
      <c r="R227" s="118" t="s">
        <v>358</v>
      </c>
      <c r="S227" s="127"/>
      <c r="T227" s="116">
        <v>0.12308206977635193</v>
      </c>
      <c r="U227" s="117">
        <f>T227*S223</f>
        <v>550928.79593808751</v>
      </c>
      <c r="V227" s="127"/>
      <c r="W227" s="116">
        <v>0.12308206977635193</v>
      </c>
      <c r="X227" s="117">
        <f>W227*V223</f>
        <v>585390.2047055884</v>
      </c>
      <c r="Y227" s="127"/>
      <c r="Z227" s="116">
        <v>0.12308206977635193</v>
      </c>
      <c r="AA227" s="117">
        <f>Z227*Y223</f>
        <v>597242.70258649695</v>
      </c>
      <c r="AC227" s="80"/>
      <c r="AD227" s="80"/>
      <c r="AE227" s="118" t="s">
        <v>358</v>
      </c>
      <c r="AF227" s="44"/>
      <c r="AG227" s="127"/>
      <c r="AH227" s="116">
        <v>6.826074376281964E-2</v>
      </c>
      <c r="AI227" s="117">
        <f>AH227*AG223</f>
        <v>65176.495040512586</v>
      </c>
      <c r="AJ227" s="127"/>
      <c r="AK227" s="116">
        <v>6.826074376281964E-2</v>
      </c>
      <c r="AL227" s="117">
        <f>AK227*AJ223</f>
        <v>71825.061892877944</v>
      </c>
      <c r="AM227" s="127"/>
      <c r="AN227" s="116">
        <v>6.826074376281964E-2</v>
      </c>
      <c r="AO227" s="117">
        <f>AN227*AM223</f>
        <v>68231.44246104284</v>
      </c>
    </row>
    <row r="228" spans="2:41" ht="16" x14ac:dyDescent="0.2">
      <c r="B228" s="80"/>
      <c r="C228" s="80"/>
      <c r="D228" s="80" t="s">
        <v>359</v>
      </c>
      <c r="E228" s="129" t="s">
        <v>359</v>
      </c>
      <c r="F228" s="127"/>
      <c r="G228" s="116">
        <v>0.16620778219373236</v>
      </c>
      <c r="H228" s="117">
        <f>G228*F223</f>
        <v>984434.08409471158</v>
      </c>
      <c r="I228" s="127"/>
      <c r="J228" s="116">
        <v>0.16620778219373236</v>
      </c>
      <c r="K228" s="117">
        <f>J228*I223</f>
        <v>1059375.4512600855</v>
      </c>
      <c r="L228" s="127"/>
      <c r="M228" s="116">
        <v>0.16620778219373236</v>
      </c>
      <c r="N228" s="117">
        <f>M228*L223</f>
        <v>1067207.0347766981</v>
      </c>
      <c r="P228" s="80"/>
      <c r="Q228" s="80"/>
      <c r="R228" s="118" t="s">
        <v>359</v>
      </c>
      <c r="S228" s="127"/>
      <c r="T228" s="116">
        <v>0.18700183859405986</v>
      </c>
      <c r="U228" s="117">
        <f>T228*S223</f>
        <v>837040.66694715573</v>
      </c>
      <c r="V228" s="127"/>
      <c r="W228" s="116">
        <v>0.18700183859405986</v>
      </c>
      <c r="X228" s="117">
        <f>W228*V223</f>
        <v>889398.79524134123</v>
      </c>
      <c r="Y228" s="127"/>
      <c r="Z228" s="116">
        <v>0.18700183859405986</v>
      </c>
      <c r="AA228" s="117">
        <f>Z228*Y223</f>
        <v>907406.60823708877</v>
      </c>
      <c r="AC228" s="80"/>
      <c r="AD228" s="80"/>
      <c r="AE228" s="118" t="s">
        <v>359</v>
      </c>
      <c r="AF228" s="44"/>
      <c r="AG228" s="127"/>
      <c r="AH228" s="116">
        <v>0.16762108970742262</v>
      </c>
      <c r="AI228" s="117">
        <f>AH228*AG223</f>
        <v>160047.40821402779</v>
      </c>
      <c r="AJ228" s="127"/>
      <c r="AK228" s="116">
        <v>0.16762108970742262</v>
      </c>
      <c r="AL228" s="117">
        <f>AK228*AJ223</f>
        <v>176373.62968999628</v>
      </c>
      <c r="AM228" s="127"/>
      <c r="AN228" s="116">
        <v>0.16762108970742262</v>
      </c>
      <c r="AO228" s="117">
        <f>AN228*AM223</f>
        <v>167549.1374276359</v>
      </c>
    </row>
    <row r="229" spans="2:41" x14ac:dyDescent="0.2">
      <c r="B229" s="92" t="s">
        <v>8</v>
      </c>
      <c r="C229" s="123" t="s">
        <v>88</v>
      </c>
      <c r="D229" s="92" t="s">
        <v>360</v>
      </c>
      <c r="E229" s="92" t="s">
        <v>360</v>
      </c>
      <c r="F229" s="120">
        <v>6995054.6584008569</v>
      </c>
      <c r="G229" s="113">
        <v>0.36436393752192736</v>
      </c>
      <c r="H229" s="121">
        <f>G229*F229</f>
        <v>2548745.6585160368</v>
      </c>
      <c r="I229" s="120">
        <v>7406948.6348455586</v>
      </c>
      <c r="J229" s="113">
        <v>0.36436393752192736</v>
      </c>
      <c r="K229" s="121">
        <f>J229*I229</f>
        <v>2698824.9696149924</v>
      </c>
      <c r="L229" s="120">
        <v>7352840.5424480801</v>
      </c>
      <c r="M229" s="113">
        <v>0.36436393752192736</v>
      </c>
      <c r="N229" s="121">
        <f>M229*L229</f>
        <v>2679109.9320172467</v>
      </c>
      <c r="P229" s="92" t="s">
        <v>8</v>
      </c>
      <c r="Q229" s="123" t="s">
        <v>88</v>
      </c>
      <c r="R229" s="92" t="s">
        <v>360</v>
      </c>
      <c r="S229" s="120">
        <v>5888368.8320028782</v>
      </c>
      <c r="T229" s="113">
        <v>0.33542868343672522</v>
      </c>
      <c r="U229" s="121">
        <f>T229*S229</f>
        <v>1975127.8049085729</v>
      </c>
      <c r="V229" s="120">
        <v>6213065.4441417921</v>
      </c>
      <c r="W229" s="113">
        <v>0.33542868343672522</v>
      </c>
      <c r="X229" s="121">
        <f>W229*V229</f>
        <v>2084040.3620346938</v>
      </c>
      <c r="Y229" s="120">
        <v>6452297.5422544992</v>
      </c>
      <c r="Z229" s="113">
        <v>0.33542868343672522</v>
      </c>
      <c r="AA229" s="121">
        <f>Z229*Y229</f>
        <v>2164285.6697404445</v>
      </c>
      <c r="AC229" s="92" t="s">
        <v>8</v>
      </c>
      <c r="AD229" s="123" t="s">
        <v>88</v>
      </c>
      <c r="AE229" s="92" t="s">
        <v>360</v>
      </c>
      <c r="AF229" s="114"/>
      <c r="AG229" s="120">
        <v>1263987.5566506884</v>
      </c>
      <c r="AH229" s="113">
        <v>0.34758257398525216</v>
      </c>
      <c r="AI229" s="121">
        <f>AH229*AG229</f>
        <v>439340.04842597601</v>
      </c>
      <c r="AJ229" s="120">
        <v>1369125.5039458808</v>
      </c>
      <c r="AK229" s="113">
        <v>0.34758257398525216</v>
      </c>
      <c r="AL229" s="121">
        <f>AK229*AJ229</f>
        <v>475884.16677036474</v>
      </c>
      <c r="AM229" s="120">
        <v>1269575.2116351638</v>
      </c>
      <c r="AN229" s="113">
        <v>0.34758257398525216</v>
      </c>
      <c r="AO229" s="121">
        <f>AN229*AM229</f>
        <v>441282.21992802148</v>
      </c>
    </row>
    <row r="230" spans="2:41" x14ac:dyDescent="0.2">
      <c r="B230" s="92"/>
      <c r="C230" s="92"/>
      <c r="D230" s="92" t="s">
        <v>361</v>
      </c>
      <c r="E230" s="92" t="s">
        <v>361</v>
      </c>
      <c r="F230" s="124">
        <v>0</v>
      </c>
      <c r="G230" s="113">
        <v>0.13396846414019487</v>
      </c>
      <c r="H230" s="121">
        <f>G230*F229</f>
        <v>937116.72916267824</v>
      </c>
      <c r="I230" s="124">
        <v>0</v>
      </c>
      <c r="J230" s="113">
        <v>0.13396846414019487</v>
      </c>
      <c r="K230" s="121">
        <f>J230*I229</f>
        <v>992297.53257557249</v>
      </c>
      <c r="L230" s="124">
        <v>0</v>
      </c>
      <c r="M230" s="113">
        <v>0.13396846414019487</v>
      </c>
      <c r="N230" s="121">
        <f>M230*L229</f>
        <v>985048.75453952653</v>
      </c>
      <c r="P230" s="92"/>
      <c r="Q230" s="92"/>
      <c r="R230" s="92" t="s">
        <v>361</v>
      </c>
      <c r="S230" s="124">
        <v>0</v>
      </c>
      <c r="T230" s="113">
        <v>0.14806018162222515</v>
      </c>
      <c r="U230" s="121">
        <f>T230*S229</f>
        <v>871832.95872499584</v>
      </c>
      <c r="V230" s="124">
        <v>0</v>
      </c>
      <c r="W230" s="113">
        <v>0.14806018162222515</v>
      </c>
      <c r="X230" s="121">
        <f>W230*V229</f>
        <v>919907.59809040464</v>
      </c>
      <c r="Y230" s="124">
        <v>0</v>
      </c>
      <c r="Z230" s="113">
        <v>0.14806018162222515</v>
      </c>
      <c r="AA230" s="121">
        <f>Z230*Y229</f>
        <v>955328.3459868381</v>
      </c>
      <c r="AC230" s="92"/>
      <c r="AD230" s="92"/>
      <c r="AE230" s="92" t="s">
        <v>361</v>
      </c>
      <c r="AF230" s="114"/>
      <c r="AG230" s="124">
        <v>0</v>
      </c>
      <c r="AH230" s="113">
        <v>0.1331687493487444</v>
      </c>
      <c r="AI230" s="121">
        <f>AH230*AG229</f>
        <v>168323.64211154738</v>
      </c>
      <c r="AJ230" s="124">
        <v>0</v>
      </c>
      <c r="AK230" s="113">
        <v>0.1331687493487444</v>
      </c>
      <c r="AL230" s="121">
        <f>AK230*AJ229</f>
        <v>182324.73106194235</v>
      </c>
      <c r="AM230" s="124">
        <v>0</v>
      </c>
      <c r="AN230" s="113">
        <v>0.1331687493487444</v>
      </c>
      <c r="AO230" s="121">
        <f>AN230*AM229</f>
        <v>169067.74313762225</v>
      </c>
    </row>
    <row r="231" spans="2:41" x14ac:dyDescent="0.2">
      <c r="B231" s="92"/>
      <c r="C231" s="92"/>
      <c r="D231" s="92" t="s">
        <v>362</v>
      </c>
      <c r="E231" s="92" t="s">
        <v>362</v>
      </c>
      <c r="F231" s="120"/>
      <c r="G231" s="113">
        <v>0.174606166821523</v>
      </c>
      <c r="H231" s="121">
        <f>G231*F229</f>
        <v>1221379.6806104116</v>
      </c>
      <c r="I231" s="120"/>
      <c r="J231" s="113">
        <v>0.174606166821523</v>
      </c>
      <c r="K231" s="121">
        <f>J231*I229</f>
        <v>1293298.9089742957</v>
      </c>
      <c r="L231" s="120"/>
      <c r="M231" s="113">
        <v>0.174606166821523</v>
      </c>
      <c r="N231" s="121">
        <f>M231*L229</f>
        <v>1283851.3023667471</v>
      </c>
      <c r="P231" s="92"/>
      <c r="Q231" s="92"/>
      <c r="R231" s="92" t="s">
        <v>362</v>
      </c>
      <c r="S231" s="120"/>
      <c r="T231" s="113">
        <v>0.16205063527228106</v>
      </c>
      <c r="U231" s="121">
        <f>T231*S229</f>
        <v>954213.90994356608</v>
      </c>
      <c r="V231" s="120"/>
      <c r="W231" s="113">
        <v>0.16205063527228106</v>
      </c>
      <c r="X231" s="121">
        <f>W231*V229</f>
        <v>1006831.2022114345</v>
      </c>
      <c r="Y231" s="120"/>
      <c r="Z231" s="113">
        <v>0.16205063527228106</v>
      </c>
      <c r="AA231" s="121">
        <f>Z231*Y229</f>
        <v>1045598.9156881194</v>
      </c>
      <c r="AC231" s="92"/>
      <c r="AD231" s="92"/>
      <c r="AE231" s="92" t="s">
        <v>362</v>
      </c>
      <c r="AF231" s="114"/>
      <c r="AG231" s="120"/>
      <c r="AH231" s="113">
        <v>0.17884507417256992</v>
      </c>
      <c r="AI231" s="121">
        <f>AH231*AG229</f>
        <v>226057.9483223978</v>
      </c>
      <c r="AJ231" s="120"/>
      <c r="AK231" s="113">
        <v>0.17884507417256992</v>
      </c>
      <c r="AL231" s="121">
        <f>AK231*AJ229</f>
        <v>244861.35230475821</v>
      </c>
      <c r="AM231" s="120"/>
      <c r="AN231" s="113">
        <v>0.17884507417256992</v>
      </c>
      <c r="AO231" s="121">
        <f>AN231*AM229</f>
        <v>227057.27289254701</v>
      </c>
    </row>
    <row r="232" spans="2:41" x14ac:dyDescent="0.2">
      <c r="B232" s="92"/>
      <c r="C232" s="92"/>
      <c r="D232" s="92" t="s">
        <v>363</v>
      </c>
      <c r="E232" s="92" t="s">
        <v>363</v>
      </c>
      <c r="F232" s="120"/>
      <c r="G232" s="113">
        <v>0.17135761817602987</v>
      </c>
      <c r="H232" s="121">
        <f>G232*F229</f>
        <v>1198655.9052747132</v>
      </c>
      <c r="I232" s="120"/>
      <c r="J232" s="113">
        <v>0.17135761817602987</v>
      </c>
      <c r="K232" s="121">
        <f>J232*I229</f>
        <v>1269237.0760193309</v>
      </c>
      <c r="L232" s="120"/>
      <c r="M232" s="113">
        <v>0.17135761817602987</v>
      </c>
      <c r="N232" s="121">
        <f>M232*L229</f>
        <v>1259965.2421820506</v>
      </c>
      <c r="P232" s="92"/>
      <c r="Q232" s="92"/>
      <c r="R232" s="92" t="s">
        <v>363</v>
      </c>
      <c r="S232" s="120"/>
      <c r="T232" s="113">
        <v>0.23499726196348006</v>
      </c>
      <c r="U232" s="121">
        <f>T232*S229</f>
        <v>1383750.5529517715</v>
      </c>
      <c r="V232" s="120"/>
      <c r="W232" s="113">
        <v>0.23499726196348006</v>
      </c>
      <c r="X232" s="121">
        <f>W232*V229</f>
        <v>1460053.3677732344</v>
      </c>
      <c r="Y232" s="120"/>
      <c r="Z232" s="113">
        <v>0.23499726196348006</v>
      </c>
      <c r="AA232" s="121">
        <f>Z232*Y229</f>
        <v>1516272.2558034991</v>
      </c>
      <c r="AC232" s="92"/>
      <c r="AD232" s="92"/>
      <c r="AE232" s="92" t="s">
        <v>363</v>
      </c>
      <c r="AF232" s="114"/>
      <c r="AG232" s="120"/>
      <c r="AH232" s="113">
        <v>0.18237030560137332</v>
      </c>
      <c r="AI232" s="121">
        <f>AH232*AG229</f>
        <v>230513.79698271921</v>
      </c>
      <c r="AJ232" s="120"/>
      <c r="AK232" s="113">
        <v>0.18237030560137332</v>
      </c>
      <c r="AL232" s="121">
        <f>AK232*AJ229</f>
        <v>249687.83656124453</v>
      </c>
      <c r="AM232" s="120"/>
      <c r="AN232" s="113">
        <v>0.18237030560137332</v>
      </c>
      <c r="AO232" s="121">
        <f>AN232*AM229</f>
        <v>231532.81932983303</v>
      </c>
    </row>
    <row r="233" spans="2:41" x14ac:dyDescent="0.2">
      <c r="B233" s="92"/>
      <c r="C233" s="92"/>
      <c r="D233" s="92" t="s">
        <v>364</v>
      </c>
      <c r="E233" s="92" t="s">
        <v>364</v>
      </c>
      <c r="F233" s="120"/>
      <c r="G233" s="113">
        <v>0.15570381334032479</v>
      </c>
      <c r="H233" s="121">
        <f>G233*F229</f>
        <v>1089156.6848370165</v>
      </c>
      <c r="I233" s="120"/>
      <c r="J233" s="113">
        <v>0.15570381334032479</v>
      </c>
      <c r="K233" s="121">
        <f>J233*I229</f>
        <v>1153290.1476613665</v>
      </c>
      <c r="L233" s="120"/>
      <c r="M233" s="113">
        <v>0.15570381334032479</v>
      </c>
      <c r="N233" s="121">
        <f>M233*L229</f>
        <v>1144865.3113425083</v>
      </c>
      <c r="P233" s="92"/>
      <c r="Q233" s="92"/>
      <c r="R233" s="92" t="s">
        <v>364</v>
      </c>
      <c r="S233" s="120"/>
      <c r="T233" s="113">
        <v>0.11946323770528867</v>
      </c>
      <c r="U233" s="121">
        <f>T233*S229</f>
        <v>703443.60547397286</v>
      </c>
      <c r="V233" s="120"/>
      <c r="W233" s="113">
        <v>0.11946323770528867</v>
      </c>
      <c r="X233" s="121">
        <f>W233*V229</f>
        <v>742232.91403202584</v>
      </c>
      <c r="Y233" s="120"/>
      <c r="Z233" s="113">
        <v>0.11946323770528867</v>
      </c>
      <c r="AA233" s="121">
        <f>Z233*Y229</f>
        <v>770812.35503559909</v>
      </c>
      <c r="AC233" s="92"/>
      <c r="AD233" s="92"/>
      <c r="AE233" s="92" t="s">
        <v>364</v>
      </c>
      <c r="AF233" s="114"/>
      <c r="AG233" s="120"/>
      <c r="AH233" s="113">
        <v>0.15803329689206014</v>
      </c>
      <c r="AI233" s="121">
        <f>AH233*AG229</f>
        <v>199752.12080804791</v>
      </c>
      <c r="AJ233" s="120"/>
      <c r="AK233" s="113">
        <v>0.15803329689206014</v>
      </c>
      <c r="AL233" s="121">
        <f>AK233*AJ229</f>
        <v>216367.41724757085</v>
      </c>
      <c r="AM233" s="120"/>
      <c r="AN233" s="113">
        <v>0.15803329689206014</v>
      </c>
      <c r="AO233" s="121">
        <f>AN233*AM229</f>
        <v>200635.15634713991</v>
      </c>
    </row>
    <row r="234" spans="2:41" x14ac:dyDescent="0.2">
      <c r="B234" s="80" t="s">
        <v>8</v>
      </c>
      <c r="C234" t="s">
        <v>89</v>
      </c>
      <c r="D234" s="80" t="s">
        <v>365</v>
      </c>
      <c r="E234" s="80" t="s">
        <v>365</v>
      </c>
      <c r="F234" s="115">
        <v>14514778.918636104</v>
      </c>
      <c r="G234" s="116">
        <v>0.11353984674507629</v>
      </c>
      <c r="H234" s="117">
        <f>G234*F234</f>
        <v>1648005.7739606074</v>
      </c>
      <c r="I234" s="115">
        <v>16298993.843023298</v>
      </c>
      <c r="J234" s="116">
        <v>0.11353984674507629</v>
      </c>
      <c r="K234" s="117">
        <f>J234*I234</f>
        <v>1850585.2630358073</v>
      </c>
      <c r="L234" s="115">
        <v>15906763.011719417</v>
      </c>
      <c r="M234" s="116">
        <v>0.11353984674507629</v>
      </c>
      <c r="N234" s="117">
        <f>M234*L234</f>
        <v>1806051.4345608708</v>
      </c>
      <c r="P234" s="80" t="s">
        <v>8</v>
      </c>
      <c r="Q234" t="s">
        <v>89</v>
      </c>
      <c r="R234" s="80" t="s">
        <v>365</v>
      </c>
      <c r="S234" s="115">
        <v>11610650.385061221</v>
      </c>
      <c r="T234" s="116">
        <v>9.9039158062074126E-2</v>
      </c>
      <c r="U234" s="117">
        <f>T234*S234</f>
        <v>1149909.03868956</v>
      </c>
      <c r="V234" s="115">
        <v>12864097.564883249</v>
      </c>
      <c r="W234" s="116">
        <v>9.9039158062074126E-2</v>
      </c>
      <c r="X234" s="117">
        <f>W234*V234</f>
        <v>1274049.3920544148</v>
      </c>
      <c r="Y234" s="115">
        <v>13222895.503126504</v>
      </c>
      <c r="Z234" s="116">
        <v>9.9039158062074126E-2</v>
      </c>
      <c r="AA234" s="117">
        <f>Z234*Y234</f>
        <v>1309584.4377724349</v>
      </c>
      <c r="AC234" s="80" t="s">
        <v>8</v>
      </c>
      <c r="AD234" t="s">
        <v>89</v>
      </c>
      <c r="AE234" s="80" t="s">
        <v>365</v>
      </c>
      <c r="AF234" s="118"/>
      <c r="AG234" s="115">
        <v>2573792.4736945615</v>
      </c>
      <c r="AH234" s="116">
        <v>0.10450885405247969</v>
      </c>
      <c r="AI234" s="117">
        <f>AH234*AG234</f>
        <v>268984.10199471557</v>
      </c>
      <c r="AJ234" s="115">
        <v>2949376.0994349718</v>
      </c>
      <c r="AK234" s="116">
        <v>0.10450885405247969</v>
      </c>
      <c r="AL234" s="117">
        <f>AK234*AJ234</f>
        <v>308235.91632172128</v>
      </c>
      <c r="AM234" s="115">
        <v>2704470.678495483</v>
      </c>
      <c r="AN234" s="116">
        <v>0.10450885405247969</v>
      </c>
      <c r="AO234" s="117">
        <f>AN234*AM234</f>
        <v>282641.13142809516</v>
      </c>
    </row>
    <row r="235" spans="2:41" x14ac:dyDescent="0.2">
      <c r="B235" s="80"/>
      <c r="C235" s="80"/>
      <c r="D235" s="80" t="s">
        <v>366</v>
      </c>
      <c r="E235" s="80" t="s">
        <v>366</v>
      </c>
      <c r="F235" s="119">
        <v>0</v>
      </c>
      <c r="G235" s="116">
        <v>0.10505747154668593</v>
      </c>
      <c r="H235" s="117">
        <f>G235*F234</f>
        <v>1524885.9732510494</v>
      </c>
      <c r="I235" s="119">
        <v>0</v>
      </c>
      <c r="J235" s="116">
        <v>0.10505747154668593</v>
      </c>
      <c r="K235" s="117">
        <f>J235*I234</f>
        <v>1712331.0819030295</v>
      </c>
      <c r="L235" s="119">
        <v>0</v>
      </c>
      <c r="M235" s="116">
        <v>0.10505747154668593</v>
      </c>
      <c r="N235" s="117">
        <f>M235*L234</f>
        <v>1671124.3025035888</v>
      </c>
      <c r="P235" s="80"/>
      <c r="Q235" s="80"/>
      <c r="R235" s="80" t="s">
        <v>366</v>
      </c>
      <c r="S235" s="119">
        <v>0</v>
      </c>
      <c r="T235" s="116">
        <v>7.9108973511504713E-2</v>
      </c>
      <c r="U235" s="117">
        <f>T235*S234</f>
        <v>918506.6337631502</v>
      </c>
      <c r="V235" s="119">
        <v>0</v>
      </c>
      <c r="W235" s="116">
        <v>7.9108973511504713E-2</v>
      </c>
      <c r="X235" s="117">
        <f>W235*V234</f>
        <v>1017665.5535097612</v>
      </c>
      <c r="Y235" s="119">
        <v>0</v>
      </c>
      <c r="Z235" s="116">
        <v>7.9108973511504713E-2</v>
      </c>
      <c r="AA235" s="117">
        <f>Z235*Y234</f>
        <v>1046049.6901022294</v>
      </c>
      <c r="AC235" s="80"/>
      <c r="AD235" s="80"/>
      <c r="AE235" s="80" t="s">
        <v>366</v>
      </c>
      <c r="AF235" s="118"/>
      <c r="AG235" s="119">
        <v>0</v>
      </c>
      <c r="AH235" s="116">
        <v>0.10966215519369892</v>
      </c>
      <c r="AI235" s="117">
        <f>AH235*AG234</f>
        <v>282247.62968666723</v>
      </c>
      <c r="AJ235" s="119">
        <v>0</v>
      </c>
      <c r="AK235" s="116">
        <v>0.10966215519369892</v>
      </c>
      <c r="AL235" s="117">
        <f>AK235*AJ234</f>
        <v>323434.93954082427</v>
      </c>
      <c r="AM235" s="119">
        <v>0</v>
      </c>
      <c r="AN235" s="116">
        <v>0.10966215519369892</v>
      </c>
      <c r="AO235" s="117">
        <f>AN235*AM234</f>
        <v>296578.08326197986</v>
      </c>
    </row>
    <row r="236" spans="2:41" x14ac:dyDescent="0.2">
      <c r="B236" s="80"/>
      <c r="C236" s="80"/>
      <c r="D236" s="80" t="s">
        <v>367</v>
      </c>
      <c r="E236" s="80" t="s">
        <v>367</v>
      </c>
      <c r="F236" s="115"/>
      <c r="G236" s="116">
        <v>6.5860711781613707E-2</v>
      </c>
      <c r="H236" s="117">
        <f>G236*F234</f>
        <v>955953.67093413509</v>
      </c>
      <c r="I236" s="115"/>
      <c r="J236" s="116">
        <v>6.5860711781613707E-2</v>
      </c>
      <c r="K236" s="117">
        <f>J236*I234</f>
        <v>1073463.3358256537</v>
      </c>
      <c r="L236" s="115"/>
      <c r="M236" s="116">
        <v>6.5860711781613707E-2</v>
      </c>
      <c r="N236" s="117">
        <f>M236*L234</f>
        <v>1047630.7340932861</v>
      </c>
      <c r="P236" s="80"/>
      <c r="Q236" s="80"/>
      <c r="R236" s="80" t="s">
        <v>367</v>
      </c>
      <c r="S236" s="115"/>
      <c r="T236" s="116">
        <v>5.9566246557055814E-2</v>
      </c>
      <c r="U236" s="117">
        <f>T236*S234</f>
        <v>691602.86352433171</v>
      </c>
      <c r="V236" s="115"/>
      <c r="W236" s="116">
        <v>5.9566246557055814E-2</v>
      </c>
      <c r="X236" s="117">
        <f>W236*V234</f>
        <v>766266.00728385686</v>
      </c>
      <c r="Y236" s="115"/>
      <c r="Z236" s="116">
        <v>5.9566246557055814E-2</v>
      </c>
      <c r="AA236" s="117">
        <f>Z236*Y234</f>
        <v>787638.25373741798</v>
      </c>
      <c r="AC236" s="80"/>
      <c r="AD236" s="80"/>
      <c r="AE236" s="80" t="s">
        <v>367</v>
      </c>
      <c r="AF236" s="118"/>
      <c r="AG236" s="115"/>
      <c r="AH236" s="116">
        <v>6.9322829974808001E-2</v>
      </c>
      <c r="AI236" s="117">
        <f>AH236*AG234</f>
        <v>178422.57804436859</v>
      </c>
      <c r="AJ236" s="115"/>
      <c r="AK236" s="116">
        <v>6.9322829974808001E-2</v>
      </c>
      <c r="AL236" s="117">
        <f>AK236*AJ234</f>
        <v>204459.09787289298</v>
      </c>
      <c r="AM236" s="115"/>
      <c r="AN236" s="116">
        <v>6.9322829974808001E-2</v>
      </c>
      <c r="AO236" s="117">
        <f>AN236*AM234</f>
        <v>187481.56101719601</v>
      </c>
    </row>
    <row r="237" spans="2:41" x14ac:dyDescent="0.2">
      <c r="B237" s="80"/>
      <c r="C237" s="80"/>
      <c r="D237" s="80" t="s">
        <v>368</v>
      </c>
      <c r="E237" s="80" t="s">
        <v>368</v>
      </c>
      <c r="F237" s="115"/>
      <c r="G237" s="116">
        <v>4.6242189130820427E-2</v>
      </c>
      <c r="H237" s="117">
        <f>G237*F234</f>
        <v>671195.1519476159</v>
      </c>
      <c r="I237" s="115"/>
      <c r="J237" s="116">
        <v>4.6242189130820427E-2</v>
      </c>
      <c r="K237" s="117">
        <f>J237*I234</f>
        <v>753701.15593116102</v>
      </c>
      <c r="L237" s="115"/>
      <c r="M237" s="116">
        <v>4.6242189130820427E-2</v>
      </c>
      <c r="N237" s="117">
        <f>M237*L234</f>
        <v>735563.54364706797</v>
      </c>
      <c r="P237" s="80"/>
      <c r="Q237" s="80"/>
      <c r="R237" s="80" t="s">
        <v>368</v>
      </c>
      <c r="S237" s="115"/>
      <c r="T237" s="116">
        <v>6.2623831589909196E-2</v>
      </c>
      <c r="U237" s="117">
        <f>T237*S234</f>
        <v>727103.41436338832</v>
      </c>
      <c r="V237" s="115"/>
      <c r="W237" s="116">
        <v>6.2623831589909196E-2</v>
      </c>
      <c r="X237" s="117">
        <f>W237*V234</f>
        <v>805599.07945940958</v>
      </c>
      <c r="Y237" s="115"/>
      <c r="Z237" s="116">
        <v>6.2623831589909196E-2</v>
      </c>
      <c r="AA237" s="117">
        <f>Z237*Y234</f>
        <v>828068.38111876184</v>
      </c>
      <c r="AC237" s="80"/>
      <c r="AD237" s="80"/>
      <c r="AE237" s="80" t="s">
        <v>368</v>
      </c>
      <c r="AF237" s="118"/>
      <c r="AG237" s="115"/>
      <c r="AH237" s="116">
        <v>4.7043805688671773E-2</v>
      </c>
      <c r="AI237" s="117">
        <f>AH237*AG234</f>
        <v>121080.99301545281</v>
      </c>
      <c r="AJ237" s="115"/>
      <c r="AK237" s="116">
        <v>4.7043805688671773E-2</v>
      </c>
      <c r="AL237" s="117">
        <f>AK237*AJ234</f>
        <v>138749.8761246315</v>
      </c>
      <c r="AM237" s="115"/>
      <c r="AN237" s="116">
        <v>4.7043805688671773E-2</v>
      </c>
      <c r="AO237" s="117">
        <f>AN237*AM234</f>
        <v>127228.59308985181</v>
      </c>
    </row>
    <row r="238" spans="2:41" x14ac:dyDescent="0.2">
      <c r="B238" s="80"/>
      <c r="C238" s="80"/>
      <c r="D238" s="80" t="s">
        <v>369</v>
      </c>
      <c r="E238" s="80" t="s">
        <v>369</v>
      </c>
      <c r="F238" s="115"/>
      <c r="G238" s="116">
        <v>6.4584432943536607E-2</v>
      </c>
      <c r="H238" s="117">
        <f>G238*F234</f>
        <v>937428.76576091221</v>
      </c>
      <c r="I238" s="115"/>
      <c r="J238" s="116">
        <v>6.4584432943536607E-2</v>
      </c>
      <c r="K238" s="117">
        <f>J238*I234</f>
        <v>1052661.2749018543</v>
      </c>
      <c r="L238" s="115"/>
      <c r="M238" s="116">
        <v>6.4584432943536607E-2</v>
      </c>
      <c r="N238" s="117">
        <f>M238*L234</f>
        <v>1027329.2690791211</v>
      </c>
      <c r="P238" s="80"/>
      <c r="Q238" s="80"/>
      <c r="R238" s="80" t="s">
        <v>369</v>
      </c>
      <c r="S238" s="115"/>
      <c r="T238" s="116">
        <v>5.8821450986958075E-2</v>
      </c>
      <c r="U238" s="117">
        <f>T238*S234</f>
        <v>682955.30255158455</v>
      </c>
      <c r="V238" s="115"/>
      <c r="W238" s="116">
        <v>5.8821450986958075E-2</v>
      </c>
      <c r="X238" s="117">
        <f>W238*V234</f>
        <v>756684.88440422679</v>
      </c>
      <c r="Y238" s="115"/>
      <c r="Z238" s="116">
        <v>5.8821450986958075E-2</v>
      </c>
      <c r="AA238" s="117">
        <f>Z238*Y234</f>
        <v>777789.89974282403</v>
      </c>
      <c r="AC238" s="80"/>
      <c r="AD238" s="80"/>
      <c r="AE238" s="80" t="s">
        <v>369</v>
      </c>
      <c r="AF238" s="118"/>
      <c r="AG238" s="115"/>
      <c r="AH238" s="116">
        <v>6.9632703818227573E-2</v>
      </c>
      <c r="AI238" s="117">
        <f>AH238*AG234</f>
        <v>179220.12901035667</v>
      </c>
      <c r="AJ238" s="115"/>
      <c r="AK238" s="116">
        <v>6.9632703818227573E-2</v>
      </c>
      <c r="AL238" s="117">
        <f>AK238*AJ234</f>
        <v>205373.03238051472</v>
      </c>
      <c r="AM238" s="115"/>
      <c r="AN238" s="116">
        <v>6.9632703818227573E-2</v>
      </c>
      <c r="AO238" s="117">
        <f>AN238*AM234</f>
        <v>188319.60574075693</v>
      </c>
    </row>
    <row r="239" spans="2:41" x14ac:dyDescent="0.2">
      <c r="B239" s="80"/>
      <c r="C239" s="80"/>
      <c r="D239" s="80" t="s">
        <v>50</v>
      </c>
      <c r="E239" s="80" t="s">
        <v>50</v>
      </c>
      <c r="F239" s="115"/>
      <c r="G239" s="116">
        <v>0.38300591886710783</v>
      </c>
      <c r="H239" s="117">
        <f>G239*F234</f>
        <v>5559246.2368851472</v>
      </c>
      <c r="I239" s="115"/>
      <c r="J239" s="116">
        <v>0.38300591886710783</v>
      </c>
      <c r="K239" s="117">
        <f>J239*I234</f>
        <v>6242611.1134564718</v>
      </c>
      <c r="L239" s="115"/>
      <c r="M239" s="116">
        <v>0.38300591886710783</v>
      </c>
      <c r="N239" s="117">
        <f>M239*L234</f>
        <v>6092384.3835049188</v>
      </c>
      <c r="P239" s="80"/>
      <c r="Q239" s="80"/>
      <c r="R239" s="80" t="s">
        <v>50</v>
      </c>
      <c r="S239" s="115"/>
      <c r="T239" s="116">
        <v>0.41089697656633772</v>
      </c>
      <c r="U239" s="117">
        <f>T239*S234</f>
        <v>4770781.139190441</v>
      </c>
      <c r="V239" s="115"/>
      <c r="W239" s="116">
        <v>0.41089697656633772</v>
      </c>
      <c r="X239" s="117">
        <f>W239*V234</f>
        <v>5285818.7956649149</v>
      </c>
      <c r="Y239" s="115"/>
      <c r="Z239" s="116">
        <v>0.41089697656633772</v>
      </c>
      <c r="AA239" s="117">
        <f>Z239*Y234</f>
        <v>5433247.7836873038</v>
      </c>
      <c r="AC239" s="80"/>
      <c r="AD239" s="80"/>
      <c r="AE239" s="80" t="s">
        <v>50</v>
      </c>
      <c r="AF239" s="118"/>
      <c r="AG239" s="115"/>
      <c r="AH239" s="116">
        <v>0.35401724717300459</v>
      </c>
      <c r="AI239" s="117">
        <f>AH239*AG234</f>
        <v>911166.92633194651</v>
      </c>
      <c r="AJ239" s="115"/>
      <c r="AK239" s="116">
        <v>0.35401724717300459</v>
      </c>
      <c r="AL239" s="117">
        <f>AK239*AJ234</f>
        <v>1044130.0075998226</v>
      </c>
      <c r="AM239" s="115"/>
      <c r="AN239" s="116">
        <v>0.35401724717300459</v>
      </c>
      <c r="AO239" s="117">
        <f>AN239*AM234</f>
        <v>957429.26466107881</v>
      </c>
    </row>
    <row r="240" spans="2:41" x14ac:dyDescent="0.2">
      <c r="B240" s="80"/>
      <c r="C240" s="80"/>
      <c r="D240" s="80" t="s">
        <v>370</v>
      </c>
      <c r="E240" s="80" t="s">
        <v>370</v>
      </c>
      <c r="F240" s="115"/>
      <c r="G240" s="116">
        <v>5.6706859804490813E-2</v>
      </c>
      <c r="H240" s="117">
        <f>G240*F234</f>
        <v>823087.53323227633</v>
      </c>
      <c r="I240" s="115"/>
      <c r="J240" s="116">
        <v>5.6706859804490813E-2</v>
      </c>
      <c r="K240" s="117">
        <f>J240*I234</f>
        <v>924264.75881058106</v>
      </c>
      <c r="L240" s="115"/>
      <c r="M240" s="116">
        <v>5.6706859804490813E-2</v>
      </c>
      <c r="N240" s="117">
        <f>M240*L234</f>
        <v>902022.58004883304</v>
      </c>
      <c r="P240" s="80"/>
      <c r="Q240" s="80"/>
      <c r="R240" s="80" t="s">
        <v>370</v>
      </c>
      <c r="S240" s="115"/>
      <c r="T240" s="116">
        <v>6.4853035278929952E-2</v>
      </c>
      <c r="U240" s="117">
        <f>T240*S234</f>
        <v>752985.91903369699</v>
      </c>
      <c r="V240" s="115"/>
      <c r="W240" s="116">
        <v>6.4853035278929952E-2</v>
      </c>
      <c r="X240" s="117">
        <f>W240*V234</f>
        <v>834275.77320697019</v>
      </c>
      <c r="Y240" s="115"/>
      <c r="Z240" s="116">
        <v>6.4853035278929952E-2</v>
      </c>
      <c r="AA240" s="117">
        <f>Z240*Y234</f>
        <v>857544.90855386737</v>
      </c>
      <c r="AC240" s="80"/>
      <c r="AD240" s="80"/>
      <c r="AE240" s="80" t="s">
        <v>370</v>
      </c>
      <c r="AF240" s="118"/>
      <c r="AG240" s="115"/>
      <c r="AH240" s="116">
        <v>6.132549894106324E-2</v>
      </c>
      <c r="AI240" s="117">
        <f>AH240*AG234</f>
        <v>157839.10762007238</v>
      </c>
      <c r="AJ240" s="115"/>
      <c r="AK240" s="116">
        <v>6.132549894106324E-2</v>
      </c>
      <c r="AL240" s="117">
        <f>AK240*AJ234</f>
        <v>180871.96086269661</v>
      </c>
      <c r="AM240" s="115"/>
      <c r="AN240" s="116">
        <v>6.132549894106324E-2</v>
      </c>
      <c r="AO240" s="117">
        <f>AN240*AM234</f>
        <v>165853.01373021133</v>
      </c>
    </row>
    <row r="241" spans="1:41" x14ac:dyDescent="0.2">
      <c r="B241" s="80"/>
      <c r="C241" s="80"/>
      <c r="D241" s="80" t="s">
        <v>371</v>
      </c>
      <c r="E241" s="80" t="s">
        <v>371</v>
      </c>
      <c r="F241" s="115"/>
      <c r="G241" s="116">
        <v>0.16500256918066833</v>
      </c>
      <c r="H241" s="117">
        <f>G241*F234</f>
        <v>2394975.8126643598</v>
      </c>
      <c r="I241" s="115"/>
      <c r="J241" s="116">
        <v>0.16500256918066833</v>
      </c>
      <c r="K241" s="117">
        <f>J241*I234</f>
        <v>2689375.859158739</v>
      </c>
      <c r="L241" s="115"/>
      <c r="M241" s="116">
        <v>0.16500256918066833</v>
      </c>
      <c r="N241" s="117">
        <f>M241*L234</f>
        <v>2624656.7642817292</v>
      </c>
      <c r="P241" s="80"/>
      <c r="Q241" s="80"/>
      <c r="R241" s="80" t="s">
        <v>371</v>
      </c>
      <c r="S241" s="115"/>
      <c r="T241" s="116">
        <v>0.16509032744723035</v>
      </c>
      <c r="U241" s="117">
        <f>T241*S234</f>
        <v>1916806.0739450681</v>
      </c>
      <c r="V241" s="115"/>
      <c r="W241" s="116">
        <v>0.16509032744723035</v>
      </c>
      <c r="X241" s="117">
        <f>W241*V234</f>
        <v>2123738.0792996939</v>
      </c>
      <c r="Y241" s="115"/>
      <c r="Z241" s="116">
        <v>0.16509032744723035</v>
      </c>
      <c r="AA241" s="117">
        <f>Z241*Y234</f>
        <v>2182972.1484116642</v>
      </c>
      <c r="AC241" s="80"/>
      <c r="AD241" s="80"/>
      <c r="AE241" s="80" t="s">
        <v>371</v>
      </c>
      <c r="AF241" s="118"/>
      <c r="AG241" s="115"/>
      <c r="AH241" s="116">
        <v>0.18448690515804628</v>
      </c>
      <c r="AI241" s="117">
        <f>AH241*AG234</f>
        <v>474831.00799098186</v>
      </c>
      <c r="AJ241" s="115"/>
      <c r="AK241" s="116">
        <v>0.18448690515804628</v>
      </c>
      <c r="AL241" s="117">
        <f>AK241*AJ234</f>
        <v>544121.26873186813</v>
      </c>
      <c r="AM241" s="115"/>
      <c r="AN241" s="116">
        <v>0.18448690515804628</v>
      </c>
      <c r="AO241" s="117">
        <f>AN241*AM234</f>
        <v>498939.42556631326</v>
      </c>
    </row>
    <row r="242" spans="1:41" x14ac:dyDescent="0.2">
      <c r="A242" s="46">
        <v>5.5904930064742883E-2</v>
      </c>
      <c r="B242" s="92" t="s">
        <v>8</v>
      </c>
      <c r="C242" s="123" t="s">
        <v>674</v>
      </c>
      <c r="D242" s="92" t="s">
        <v>372</v>
      </c>
      <c r="E242" s="130" t="s">
        <v>372</v>
      </c>
      <c r="F242" s="131">
        <v>9549019.7865831945</v>
      </c>
      <c r="G242" s="113">
        <v>0.12142707181822315</v>
      </c>
      <c r="H242" s="121">
        <f>G242*F242</f>
        <v>1159509.5114190716</v>
      </c>
      <c r="I242" s="131">
        <v>10313685.715999885</v>
      </c>
      <c r="J242" s="113">
        <v>0.12142707181822315</v>
      </c>
      <c r="K242" s="121">
        <f>J242*I242</f>
        <v>1252360.6561473003</v>
      </c>
      <c r="L242" s="131">
        <v>9982764.2725166976</v>
      </c>
      <c r="M242" s="113">
        <v>0.12142707181822315</v>
      </c>
      <c r="N242" s="121">
        <f>M242*L242</f>
        <v>1212177.8342632772</v>
      </c>
      <c r="P242" s="92" t="s">
        <v>8</v>
      </c>
      <c r="Q242" s="123" t="s">
        <v>674</v>
      </c>
      <c r="R242" s="114" t="s">
        <v>372</v>
      </c>
      <c r="S242" s="131">
        <v>6599961.8635070492</v>
      </c>
      <c r="T242" s="113">
        <v>9.4443116689797449E-2</v>
      </c>
      <c r="U242" s="121">
        <f>T242*S242</f>
        <v>623320.96842340927</v>
      </c>
      <c r="V242" s="131">
        <v>7162509.210449649</v>
      </c>
      <c r="W242" s="113">
        <v>9.4443116689797449E-2</v>
      </c>
      <c r="X242" s="121">
        <f>W242*V242</f>
        <v>676449.69315424515</v>
      </c>
      <c r="Y242" s="131">
        <v>7242688.0126552042</v>
      </c>
      <c r="Z242" s="113">
        <v>9.4443116689797449E-2</v>
      </c>
      <c r="AA242" s="121">
        <f>Z242*Y242</f>
        <v>684022.02912699268</v>
      </c>
      <c r="AC242" s="92" t="s">
        <v>8</v>
      </c>
      <c r="AD242" s="123" t="s">
        <v>674</v>
      </c>
      <c r="AE242" s="114" t="s">
        <v>372</v>
      </c>
      <c r="AF242" s="132"/>
      <c r="AG242" s="131">
        <v>1510064.9360591206</v>
      </c>
      <c r="AH242" s="113">
        <v>0.13414584563254223</v>
      </c>
      <c r="AI242" s="121">
        <f>AH242*AG242</f>
        <v>202568.93780770153</v>
      </c>
      <c r="AJ242" s="131">
        <v>1676669.4130961837</v>
      </c>
      <c r="AK242" s="113">
        <v>0.13414584563254223</v>
      </c>
      <c r="AL242" s="121">
        <f>AK242*AJ242</f>
        <v>224918.23626600584</v>
      </c>
      <c r="AM242" s="131">
        <v>1537743.4302715145</v>
      </c>
      <c r="AN242" s="113">
        <v>0.13414584563254223</v>
      </c>
      <c r="AO242" s="121">
        <f>AN242*AM242</f>
        <v>206281.89281965853</v>
      </c>
    </row>
    <row r="243" spans="1:41" x14ac:dyDescent="0.2">
      <c r="A243" s="46">
        <v>3.7287049159430208E-2</v>
      </c>
      <c r="B243" s="92"/>
      <c r="C243" s="92"/>
      <c r="D243" s="92" t="s">
        <v>373</v>
      </c>
      <c r="E243" s="130" t="s">
        <v>373</v>
      </c>
      <c r="F243" s="133">
        <v>0</v>
      </c>
      <c r="G243" s="113">
        <v>5.4354065463345501E-2</v>
      </c>
      <c r="H243" s="121">
        <f>G243*F242</f>
        <v>519028.04659072444</v>
      </c>
      <c r="I243" s="133">
        <v>0</v>
      </c>
      <c r="J243" s="113">
        <v>5.4354065463345501E-2</v>
      </c>
      <c r="K243" s="121">
        <f>J243*I242</f>
        <v>560590.74857582909</v>
      </c>
      <c r="L243" s="133">
        <v>0</v>
      </c>
      <c r="M243" s="113">
        <v>5.4354065463345501E-2</v>
      </c>
      <c r="N243" s="121">
        <f>M243*L242</f>
        <v>542603.8227735192</v>
      </c>
      <c r="P243" s="92"/>
      <c r="Q243" s="92"/>
      <c r="R243" s="114" t="s">
        <v>373</v>
      </c>
      <c r="S243" s="133">
        <v>0</v>
      </c>
      <c r="T243" s="113">
        <v>6.6510545196274654E-2</v>
      </c>
      <c r="U243" s="121">
        <f>T243*S242</f>
        <v>438967.06181647466</v>
      </c>
      <c r="V243" s="133">
        <v>0</v>
      </c>
      <c r="W243" s="113">
        <v>6.6510545196274654E-2</v>
      </c>
      <c r="X243" s="121">
        <f>W243*V242</f>
        <v>476382.39256034489</v>
      </c>
      <c r="Y243" s="133">
        <v>0</v>
      </c>
      <c r="Z243" s="113">
        <v>6.6510545196274654E-2</v>
      </c>
      <c r="AA243" s="121">
        <f>Z243*Y242</f>
        <v>481715.1284082206</v>
      </c>
      <c r="AC243" s="92"/>
      <c r="AD243" s="92"/>
      <c r="AE243" s="114" t="s">
        <v>373</v>
      </c>
      <c r="AF243" s="132"/>
      <c r="AG243" s="133">
        <v>0</v>
      </c>
      <c r="AH243" s="113">
        <v>4.1860301638656734E-2</v>
      </c>
      <c r="AI243" s="121">
        <f>AH243*AG242</f>
        <v>63211.773717393684</v>
      </c>
      <c r="AJ243" s="133">
        <v>0</v>
      </c>
      <c r="AK243" s="113">
        <v>4.1860301638656734E-2</v>
      </c>
      <c r="AL243" s="121">
        <f>AK243*AJ242</f>
        <v>70185.887380515807</v>
      </c>
      <c r="AM243" s="133">
        <v>0</v>
      </c>
      <c r="AN243" s="113">
        <v>4.1860301638656734E-2</v>
      </c>
      <c r="AO243" s="121">
        <f>AN243*AM242</f>
        <v>64370.403834028308</v>
      </c>
    </row>
    <row r="244" spans="1:41" x14ac:dyDescent="0.2">
      <c r="A244" s="46">
        <v>0.38546873005992988</v>
      </c>
      <c r="B244" s="92"/>
      <c r="C244" s="92"/>
      <c r="D244" s="92" t="s">
        <v>374</v>
      </c>
      <c r="E244" s="134" t="s">
        <v>374</v>
      </c>
      <c r="F244" s="131"/>
      <c r="G244" s="113">
        <v>0.27269825863232028</v>
      </c>
      <c r="H244" s="121">
        <f>G244*F242</f>
        <v>2604001.0674468079</v>
      </c>
      <c r="I244" s="131"/>
      <c r="J244" s="113">
        <v>0.27269825863232028</v>
      </c>
      <c r="K244" s="121">
        <f>J244*I242</f>
        <v>2812524.1348342039</v>
      </c>
      <c r="L244" s="131"/>
      <c r="M244" s="113">
        <v>0.27269825863232028</v>
      </c>
      <c r="N244" s="121">
        <f>M244*L242</f>
        <v>2722282.4334522448</v>
      </c>
      <c r="P244" s="92"/>
      <c r="Q244" s="92"/>
      <c r="R244" s="114" t="s">
        <v>374</v>
      </c>
      <c r="S244" s="131"/>
      <c r="T244" s="113">
        <v>0.3208441508471509</v>
      </c>
      <c r="U244" s="121">
        <f>T244*S242</f>
        <v>2117559.1597204991</v>
      </c>
      <c r="V244" s="131"/>
      <c r="W244" s="113">
        <v>0.3208441508471509</v>
      </c>
      <c r="X244" s="121">
        <f>W244*V242</f>
        <v>2298049.185561615</v>
      </c>
      <c r="Y244" s="131"/>
      <c r="Z244" s="113">
        <v>0.3208441508471509</v>
      </c>
      <c r="AA244" s="121">
        <f>Z244*Y242</f>
        <v>2323774.0852711978</v>
      </c>
      <c r="AC244" s="92"/>
      <c r="AD244" s="92"/>
      <c r="AE244" s="114" t="s">
        <v>374</v>
      </c>
      <c r="AF244" s="132"/>
      <c r="AG244" s="131"/>
      <c r="AH244" s="113">
        <v>0.25645079234209317</v>
      </c>
      <c r="AI244" s="121">
        <f>AH244*AG242</f>
        <v>387257.34934037371</v>
      </c>
      <c r="AJ244" s="131"/>
      <c r="AK244" s="113">
        <v>0.25645079234209317</v>
      </c>
      <c r="AL244" s="121">
        <f>AK244*AJ242</f>
        <v>429983.19948426861</v>
      </c>
      <c r="AM244" s="131"/>
      <c r="AN244" s="113">
        <v>0.25645079234209317</v>
      </c>
      <c r="AO244" s="121">
        <f>AN244*AM242</f>
        <v>394355.52111197816</v>
      </c>
    </row>
    <row r="245" spans="1:41" x14ac:dyDescent="0.2">
      <c r="A245" s="46">
        <v>9.5934559938146233E-3</v>
      </c>
      <c r="B245" s="92"/>
      <c r="C245" s="92"/>
      <c r="D245" s="92" t="s">
        <v>375</v>
      </c>
      <c r="E245" s="130" t="s">
        <v>375</v>
      </c>
      <c r="F245" s="131"/>
      <c r="G245" s="113">
        <v>2.1458567025033674E-2</v>
      </c>
      <c r="H245" s="121">
        <f>G245*F242</f>
        <v>204908.28111376823</v>
      </c>
      <c r="I245" s="131"/>
      <c r="J245" s="113">
        <v>2.1458567025033674E-2</v>
      </c>
      <c r="K245" s="121">
        <f>J245*I242</f>
        <v>221316.91621191593</v>
      </c>
      <c r="L245" s="131"/>
      <c r="M245" s="113">
        <v>2.1458567025033674E-2</v>
      </c>
      <c r="N245" s="121">
        <f>M245*L242</f>
        <v>214215.81623691108</v>
      </c>
      <c r="P245" s="92"/>
      <c r="Q245" s="92"/>
      <c r="R245" s="114" t="s">
        <v>375</v>
      </c>
      <c r="S245" s="131"/>
      <c r="T245" s="113">
        <v>2.6738154213642156E-2</v>
      </c>
      <c r="U245" s="121">
        <f>T245*S242</f>
        <v>176470.79811060854</v>
      </c>
      <c r="V245" s="131"/>
      <c r="W245" s="113">
        <v>2.6738154213642156E-2</v>
      </c>
      <c r="X245" s="121">
        <f>W245*V242</f>
        <v>191512.27582563504</v>
      </c>
      <c r="Y245" s="131"/>
      <c r="Z245" s="113">
        <v>2.6738154213642156E-2</v>
      </c>
      <c r="AA245" s="121">
        <f>Z245*Y242</f>
        <v>193656.10900367229</v>
      </c>
      <c r="AC245" s="92"/>
      <c r="AD245" s="92"/>
      <c r="AE245" s="114" t="s">
        <v>375</v>
      </c>
      <c r="AF245" s="132"/>
      <c r="AG245" s="131"/>
      <c r="AH245" s="113">
        <v>1.9775489669855973E-2</v>
      </c>
      <c r="AI245" s="121">
        <f>AH245*AG242</f>
        <v>29862.27354384886</v>
      </c>
      <c r="AJ245" s="131"/>
      <c r="AK245" s="113">
        <v>1.9775489669855973E-2</v>
      </c>
      <c r="AL245" s="121">
        <f>AK245*AJ242</f>
        <v>33156.95865844706</v>
      </c>
      <c r="AM245" s="131"/>
      <c r="AN245" s="113">
        <v>1.9775489669855973E-2</v>
      </c>
      <c r="AO245" s="121">
        <f>AN245*AM242</f>
        <v>30409.629320223223</v>
      </c>
    </row>
    <row r="246" spans="1:41" x14ac:dyDescent="0.2">
      <c r="A246" s="46">
        <v>9.0231047601061515E-2</v>
      </c>
      <c r="B246" s="92"/>
      <c r="C246" s="92"/>
      <c r="D246" s="92" t="s">
        <v>376</v>
      </c>
      <c r="E246" s="130" t="s">
        <v>376</v>
      </c>
      <c r="F246" s="131"/>
      <c r="G246" s="113">
        <v>0.10740507267160816</v>
      </c>
      <c r="H246" s="121">
        <f>G246*F242</f>
        <v>1025613.1641205923</v>
      </c>
      <c r="I246" s="131"/>
      <c r="J246" s="113">
        <v>0.10740507267160816</v>
      </c>
      <c r="K246" s="121">
        <f>J246*I242</f>
        <v>1107742.1638390946</v>
      </c>
      <c r="L246" s="131"/>
      <c r="M246" s="113">
        <v>0.10740507267160816</v>
      </c>
      <c r="N246" s="121">
        <f>M246*L242</f>
        <v>1072199.5221531894</v>
      </c>
      <c r="P246" s="92"/>
      <c r="Q246" s="92"/>
      <c r="R246" s="114" t="s">
        <v>376</v>
      </c>
      <c r="S246" s="131"/>
      <c r="T246" s="113">
        <v>8.3802022399250636E-2</v>
      </c>
      <c r="U246" s="121">
        <f>T246*S242</f>
        <v>553090.15191981767</v>
      </c>
      <c r="V246" s="131"/>
      <c r="W246" s="113">
        <v>8.3802022399250636E-2</v>
      </c>
      <c r="X246" s="121">
        <f>W246*V242</f>
        <v>600232.75728894048</v>
      </c>
      <c r="Y246" s="131"/>
      <c r="Z246" s="113">
        <v>8.3802022399250636E-2</v>
      </c>
      <c r="AA246" s="121">
        <f>Z246*Y242</f>
        <v>606951.90306731546</v>
      </c>
      <c r="AC246" s="92"/>
      <c r="AD246" s="92"/>
      <c r="AE246" s="114" t="s">
        <v>376</v>
      </c>
      <c r="AF246" s="132"/>
      <c r="AG246" s="131"/>
      <c r="AH246" s="113">
        <v>0.11106535623374048</v>
      </c>
      <c r="AI246" s="121">
        <f>AH246*AG242</f>
        <v>167715.90005948677</v>
      </c>
      <c r="AJ246" s="131"/>
      <c r="AK246" s="113">
        <v>0.11106535623374048</v>
      </c>
      <c r="AL246" s="121">
        <f>AK246*AJ242</f>
        <v>186219.8856517442</v>
      </c>
      <c r="AM246" s="131"/>
      <c r="AN246" s="113">
        <v>0.11106535623374048</v>
      </c>
      <c r="AO246" s="121">
        <f>AN246*AM242</f>
        <v>170790.0218791998</v>
      </c>
    </row>
    <row r="247" spans="1:41" x14ac:dyDescent="0.2">
      <c r="A247" s="46">
        <v>8.5051762810003415E-2</v>
      </c>
      <c r="B247" s="92"/>
      <c r="C247" s="92"/>
      <c r="D247" s="92" t="s">
        <v>377</v>
      </c>
      <c r="E247" s="134" t="s">
        <v>377</v>
      </c>
      <c r="F247" s="131"/>
      <c r="G247" s="113">
        <v>0.11489691194897821</v>
      </c>
      <c r="H247" s="121">
        <f>G247*F242</f>
        <v>1097152.8856180999</v>
      </c>
      <c r="I247" s="131"/>
      <c r="J247" s="113">
        <v>0.11489691194897821</v>
      </c>
      <c r="K247" s="121">
        <f>J247*I242</f>
        <v>1185010.6395806731</v>
      </c>
      <c r="L247" s="131"/>
      <c r="M247" s="113">
        <v>0.11489691194897821</v>
      </c>
      <c r="N247" s="121">
        <f>M247*L242</f>
        <v>1146988.7876267566</v>
      </c>
      <c r="P247" s="92"/>
      <c r="Q247" s="92"/>
      <c r="R247" s="114" t="s">
        <v>377</v>
      </c>
      <c r="S247" s="131"/>
      <c r="T247" s="113">
        <v>8.5545311330875021E-2</v>
      </c>
      <c r="U247" s="121">
        <f>T247*S242</f>
        <v>564595.79238561261</v>
      </c>
      <c r="V247" s="131"/>
      <c r="W247" s="113">
        <v>8.5545311330875021E-2</v>
      </c>
      <c r="X247" s="121">
        <f>W247*V242</f>
        <v>612719.08031817502</v>
      </c>
      <c r="Y247" s="131"/>
      <c r="Z247" s="113">
        <v>8.5545311330875021E-2</v>
      </c>
      <c r="AA247" s="121">
        <f>Z247*Y242</f>
        <v>619578.0009149859</v>
      </c>
      <c r="AC247" s="92"/>
      <c r="AD247" s="92"/>
      <c r="AE247" s="114" t="s">
        <v>377</v>
      </c>
      <c r="AF247" s="132"/>
      <c r="AG247" s="131"/>
      <c r="AH247" s="113">
        <v>0.11926251213042059</v>
      </c>
      <c r="AI247" s="121">
        <f>AH247*AG242</f>
        <v>180094.13775447366</v>
      </c>
      <c r="AJ247" s="131"/>
      <c r="AK247" s="113">
        <v>0.11926251213042059</v>
      </c>
      <c r="AL247" s="121">
        <f>AK247*AJ242</f>
        <v>199963.80621808878</v>
      </c>
      <c r="AM247" s="131"/>
      <c r="AN247" s="113">
        <v>0.11926251213042059</v>
      </c>
      <c r="AO247" s="121">
        <f>AN247*AM242</f>
        <v>183395.14450623107</v>
      </c>
    </row>
    <row r="248" spans="1:41" x14ac:dyDescent="0.2">
      <c r="A248" s="46">
        <v>0.2431974118744249</v>
      </c>
      <c r="B248" s="92"/>
      <c r="C248" s="92"/>
      <c r="D248" s="92" t="s">
        <v>378</v>
      </c>
      <c r="E248" s="134" t="s">
        <v>378</v>
      </c>
      <c r="F248" s="131"/>
      <c r="G248" s="113">
        <v>0.16382499140818979</v>
      </c>
      <c r="H248" s="121">
        <f>G248*F242</f>
        <v>1564368.0844936261</v>
      </c>
      <c r="I248" s="131"/>
      <c r="J248" s="113">
        <v>0.16382499140818979</v>
      </c>
      <c r="K248" s="121">
        <f>J248*I242</f>
        <v>1689639.4738104509</v>
      </c>
      <c r="L248" s="131"/>
      <c r="M248" s="113">
        <v>0.16382499140818979</v>
      </c>
      <c r="N248" s="121">
        <f>M248*L242</f>
        <v>1635426.271175032</v>
      </c>
      <c r="P248" s="92"/>
      <c r="Q248" s="92"/>
      <c r="R248" s="114" t="s">
        <v>378</v>
      </c>
      <c r="S248" s="131"/>
      <c r="T248" s="113">
        <v>0.18964977851946521</v>
      </c>
      <c r="U248" s="121">
        <f>T248*S242</f>
        <v>1251681.3056510289</v>
      </c>
      <c r="V248" s="131"/>
      <c r="W248" s="113">
        <v>0.18964977851946521</v>
      </c>
      <c r="X248" s="121">
        <f>W248*V242</f>
        <v>1358368.2854054056</v>
      </c>
      <c r="Y248" s="131"/>
      <c r="Z248" s="113">
        <v>0.18964977851946521</v>
      </c>
      <c r="AA248" s="121">
        <f>Z248*Y242</f>
        <v>1373574.1774856451</v>
      </c>
      <c r="AC248" s="92"/>
      <c r="AD248" s="92"/>
      <c r="AE248" s="114" t="s">
        <v>378</v>
      </c>
      <c r="AF248" s="132"/>
      <c r="AG248" s="131"/>
      <c r="AH248" s="113">
        <v>0.15272839891554485</v>
      </c>
      <c r="AI248" s="121">
        <f>AH248*AG242</f>
        <v>230629.7999428141</v>
      </c>
      <c r="AJ248" s="131"/>
      <c r="AK248" s="113">
        <v>0.15272839891554485</v>
      </c>
      <c r="AL248" s="121">
        <f>AK248*AJ242</f>
        <v>256075.03497284639</v>
      </c>
      <c r="AM248" s="131"/>
      <c r="AN248" s="113">
        <v>0.15272839891554485</v>
      </c>
      <c r="AO248" s="121">
        <f>AN248*AM242</f>
        <v>234857.09204826617</v>
      </c>
    </row>
    <row r="249" spans="1:41" x14ac:dyDescent="0.2">
      <c r="A249" s="46">
        <v>4.935224770475187E-2</v>
      </c>
      <c r="B249" s="92"/>
      <c r="C249" s="92"/>
      <c r="D249" s="92" t="s">
        <v>379</v>
      </c>
      <c r="E249" s="130" t="s">
        <v>379</v>
      </c>
      <c r="F249" s="131"/>
      <c r="G249" s="113">
        <v>8.6947345044226521E-2</v>
      </c>
      <c r="H249" s="121">
        <f>G249*F242</f>
        <v>830261.91821819532</v>
      </c>
      <c r="I249" s="131"/>
      <c r="J249" s="113">
        <v>8.6947345044226521E-2</v>
      </c>
      <c r="K249" s="121">
        <f>J249*I242</f>
        <v>896747.59062675247</v>
      </c>
      <c r="L249" s="131"/>
      <c r="M249" s="113">
        <v>8.6947345044226521E-2</v>
      </c>
      <c r="N249" s="121">
        <f>M249*L242</f>
        <v>867974.84969768627</v>
      </c>
      <c r="P249" s="92"/>
      <c r="Q249" s="92"/>
      <c r="R249" s="114" t="s">
        <v>379</v>
      </c>
      <c r="S249" s="131"/>
      <c r="T249" s="113">
        <v>7.6960565901041597E-2</v>
      </c>
      <c r="U249" s="121">
        <f>T249*S242</f>
        <v>507936.79994079558</v>
      </c>
      <c r="V249" s="131"/>
      <c r="W249" s="113">
        <v>7.6960565901041597E-2</v>
      </c>
      <c r="X249" s="121">
        <f>W249*V242</f>
        <v>551230.76210762758</v>
      </c>
      <c r="Y249" s="131"/>
      <c r="Z249" s="113">
        <v>7.6960565901041597E-2</v>
      </c>
      <c r="AA249" s="121">
        <f>Z249*Y242</f>
        <v>557401.36809863488</v>
      </c>
      <c r="AC249" s="92"/>
      <c r="AD249" s="92"/>
      <c r="AE249" s="114" t="s">
        <v>379</v>
      </c>
      <c r="AF249" s="132"/>
      <c r="AG249" s="131"/>
      <c r="AH249" s="113">
        <v>9.4465892146636185E-2</v>
      </c>
      <c r="AI249" s="121">
        <f>AH249*AG242</f>
        <v>142649.63138417795</v>
      </c>
      <c r="AJ249" s="131"/>
      <c r="AK249" s="113">
        <v>9.4465892146636185E-2</v>
      </c>
      <c r="AL249" s="121">
        <f>AK249*AJ242</f>
        <v>158388.07194310788</v>
      </c>
      <c r="AM249" s="131"/>
      <c r="AN249" s="113">
        <v>9.4465892146636185E-2</v>
      </c>
      <c r="AO249" s="121">
        <f>AN249*AM242</f>
        <v>145264.30503322725</v>
      </c>
    </row>
    <row r="250" spans="1:41" x14ac:dyDescent="0.2">
      <c r="A250" s="46">
        <v>4.3913364731840633E-2</v>
      </c>
      <c r="B250" s="92"/>
      <c r="C250" s="92"/>
      <c r="D250" s="92" t="s">
        <v>380</v>
      </c>
      <c r="E250" s="130" t="s">
        <v>380</v>
      </c>
      <c r="F250" s="131"/>
      <c r="G250" s="113">
        <v>5.6987715988074672E-2</v>
      </c>
      <c r="H250" s="121">
        <f>G250*F242</f>
        <v>544176.82756230852</v>
      </c>
      <c r="I250" s="131"/>
      <c r="J250" s="113">
        <v>5.6987715988074672E-2</v>
      </c>
      <c r="K250" s="121">
        <f>J250*I242</f>
        <v>587753.39237366396</v>
      </c>
      <c r="L250" s="131"/>
      <c r="M250" s="113">
        <v>5.6987715988074672E-2</v>
      </c>
      <c r="N250" s="121">
        <f>M250*L242</f>
        <v>568894.93513808039</v>
      </c>
      <c r="P250" s="92"/>
      <c r="Q250" s="92"/>
      <c r="R250" s="114" t="s">
        <v>380</v>
      </c>
      <c r="S250" s="131"/>
      <c r="T250" s="113">
        <v>5.5506354902502435E-2</v>
      </c>
      <c r="U250" s="121">
        <f>T250*S242</f>
        <v>366339.82553880359</v>
      </c>
      <c r="V250" s="131"/>
      <c r="W250" s="113">
        <v>5.5506354902502435E-2</v>
      </c>
      <c r="X250" s="121">
        <f>W250*V242</f>
        <v>397564.77822766075</v>
      </c>
      <c r="Y250" s="131"/>
      <c r="Z250" s="113">
        <v>5.5506354902502435E-2</v>
      </c>
      <c r="AA250" s="121">
        <f>Z250*Y242</f>
        <v>402015.21127853979</v>
      </c>
      <c r="AC250" s="92"/>
      <c r="AD250" s="92"/>
      <c r="AE250" s="114" t="s">
        <v>380</v>
      </c>
      <c r="AF250" s="132"/>
      <c r="AG250" s="131"/>
      <c r="AH250" s="113">
        <v>7.0245411290509943E-2</v>
      </c>
      <c r="AI250" s="121">
        <f>AH250*AG242</f>
        <v>106075.13250885053</v>
      </c>
      <c r="AJ250" s="131"/>
      <c r="AK250" s="113">
        <v>7.0245411290509943E-2</v>
      </c>
      <c r="AL250" s="121">
        <f>AK250*AJ242</f>
        <v>117778.33252115935</v>
      </c>
      <c r="AM250" s="131"/>
      <c r="AN250" s="113">
        <v>7.0245411290509943E-2</v>
      </c>
      <c r="AO250" s="121">
        <f>AN250*AM242</f>
        <v>108019.41971870213</v>
      </c>
    </row>
    <row r="251" spans="1:41" x14ac:dyDescent="0.2">
      <c r="B251" s="80" t="s">
        <v>8</v>
      </c>
      <c r="C251" t="s">
        <v>90</v>
      </c>
      <c r="D251" s="80" t="s">
        <v>381</v>
      </c>
      <c r="E251" s="80" t="s">
        <v>381</v>
      </c>
      <c r="F251" s="115">
        <v>3363191.8451410532</v>
      </c>
      <c r="G251" s="116">
        <v>0.23288515762593556</v>
      </c>
      <c r="H251" s="117">
        <f>G251*F251</f>
        <v>783237.46298193524</v>
      </c>
      <c r="I251" s="115">
        <v>3802528.0876570609</v>
      </c>
      <c r="J251" s="116">
        <v>0.23288515762593556</v>
      </c>
      <c r="K251" s="117">
        <f>J251*I251</f>
        <v>885552.35307106201</v>
      </c>
      <c r="L251" s="115">
        <v>3658569.1932822694</v>
      </c>
      <c r="M251" s="116">
        <v>0.23288515762593556</v>
      </c>
      <c r="N251" s="117">
        <f>M251*L251</f>
        <v>852026.46326293319</v>
      </c>
      <c r="P251" s="80" t="s">
        <v>8</v>
      </c>
      <c r="Q251" t="s">
        <v>90</v>
      </c>
      <c r="R251" s="80" t="s">
        <v>381</v>
      </c>
      <c r="S251" s="115">
        <v>2797327.0411443808</v>
      </c>
      <c r="T251" s="116">
        <v>0.25579764010923828</v>
      </c>
      <c r="U251" s="117">
        <f>T251*S251</f>
        <v>715549.65573849075</v>
      </c>
      <c r="V251" s="115">
        <v>3097876.4960079803</v>
      </c>
      <c r="W251" s="116">
        <v>0.25579764010923828</v>
      </c>
      <c r="X251" s="117">
        <f>W251*V251</f>
        <v>792429.49702871742</v>
      </c>
      <c r="Y251" s="115">
        <v>3274514.4155681361</v>
      </c>
      <c r="Z251" s="116">
        <v>0.25579764010923828</v>
      </c>
      <c r="AA251" s="117">
        <f>Z251*Y251</f>
        <v>837613.06000601081</v>
      </c>
      <c r="AC251" s="80" t="s">
        <v>8</v>
      </c>
      <c r="AD251" t="s">
        <v>90</v>
      </c>
      <c r="AE251" s="80" t="s">
        <v>381</v>
      </c>
      <c r="AF251" s="118"/>
      <c r="AG251" s="115">
        <v>597799.69747400831</v>
      </c>
      <c r="AH251" s="116">
        <v>0.24059845269849242</v>
      </c>
      <c r="AI251" s="117">
        <f>AH251*AG251</f>
        <v>143829.68223587328</v>
      </c>
      <c r="AJ251" s="115">
        <v>673840.74890821707</v>
      </c>
      <c r="AK251" s="116">
        <v>0.24059845269849242</v>
      </c>
      <c r="AL251" s="117">
        <f>AK251*AJ251</f>
        <v>162125.04155251037</v>
      </c>
      <c r="AM251" s="115">
        <v>631256.83332032454</v>
      </c>
      <c r="AN251" s="116">
        <v>0.24059845269849242</v>
      </c>
      <c r="AO251" s="117">
        <f>AN251*AM251</f>
        <v>151879.41735222022</v>
      </c>
    </row>
    <row r="252" spans="1:41" x14ac:dyDescent="0.2">
      <c r="B252" s="80"/>
      <c r="C252" s="80"/>
      <c r="D252" s="80" t="s">
        <v>229</v>
      </c>
      <c r="E252" s="80" t="s">
        <v>229</v>
      </c>
      <c r="F252" s="119">
        <v>0</v>
      </c>
      <c r="G252" s="116">
        <v>0.20457229971036045</v>
      </c>
      <c r="H252" s="117">
        <f>G252*F251</f>
        <v>688015.89012763568</v>
      </c>
      <c r="I252" s="119">
        <v>0</v>
      </c>
      <c r="J252" s="116">
        <v>0.20457229971036045</v>
      </c>
      <c r="K252" s="117">
        <f>J252*I251</f>
        <v>777891.91560524399</v>
      </c>
      <c r="L252" s="119">
        <v>0</v>
      </c>
      <c r="M252" s="116">
        <v>0.20457229971036045</v>
      </c>
      <c r="N252" s="117">
        <f>M252*L251</f>
        <v>748441.91351923207</v>
      </c>
      <c r="P252" s="80"/>
      <c r="Q252" s="80"/>
      <c r="R252" s="80" t="s">
        <v>229</v>
      </c>
      <c r="S252" s="119">
        <v>0</v>
      </c>
      <c r="T252" s="116">
        <v>0.21909356532658883</v>
      </c>
      <c r="U252" s="117">
        <f>T252*S251</f>
        <v>612876.35482879984</v>
      </c>
      <c r="V252" s="119">
        <v>0</v>
      </c>
      <c r="W252" s="116">
        <v>0.21909356532658883</v>
      </c>
      <c r="X252" s="117">
        <f>W252*V251</f>
        <v>678724.80645182857</v>
      </c>
      <c r="Y252" s="119">
        <v>0</v>
      </c>
      <c r="Z252" s="116">
        <v>0.21909356532658883</v>
      </c>
      <c r="AA252" s="117">
        <f>Z252*Y251</f>
        <v>717425.03802013432</v>
      </c>
      <c r="AC252" s="80"/>
      <c r="AD252" s="80"/>
      <c r="AE252" s="80" t="s">
        <v>229</v>
      </c>
      <c r="AF252" s="118"/>
      <c r="AG252" s="119">
        <v>0</v>
      </c>
      <c r="AH252" s="116">
        <v>0.1955144546761495</v>
      </c>
      <c r="AI252" s="117">
        <f>AH252*AG251</f>
        <v>116878.48185719788</v>
      </c>
      <c r="AJ252" s="119">
        <v>0</v>
      </c>
      <c r="AK252" s="116">
        <v>0.1955144546761495</v>
      </c>
      <c r="AL252" s="117">
        <f>AK252*AJ251</f>
        <v>131745.60656135823</v>
      </c>
      <c r="AM252" s="119">
        <v>0</v>
      </c>
      <c r="AN252" s="116">
        <v>0.1955144546761495</v>
      </c>
      <c r="AO252" s="117">
        <f>AN252*AM251</f>
        <v>123419.83552721626</v>
      </c>
    </row>
    <row r="253" spans="1:41" x14ac:dyDescent="0.2">
      <c r="B253" s="80"/>
      <c r="C253" s="80"/>
      <c r="D253" s="80" t="s">
        <v>382</v>
      </c>
      <c r="E253" s="80" t="s">
        <v>382</v>
      </c>
      <c r="F253" s="115"/>
      <c r="G253" s="116">
        <v>0.56254254266370407</v>
      </c>
      <c r="H253" s="117">
        <f>G253*F251</f>
        <v>1891938.4920314825</v>
      </c>
      <c r="I253" s="115"/>
      <c r="J253" s="116">
        <v>0.56254254266370407</v>
      </c>
      <c r="K253" s="117">
        <f>J253*I251</f>
        <v>2139083.8189807553</v>
      </c>
      <c r="L253" s="115"/>
      <c r="M253" s="116">
        <v>0.56254254266370407</v>
      </c>
      <c r="N253" s="117">
        <f>M253*L251</f>
        <v>2058100.8165001045</v>
      </c>
      <c r="P253" s="80"/>
      <c r="Q253" s="80"/>
      <c r="R253" s="80" t="s">
        <v>382</v>
      </c>
      <c r="S253" s="115"/>
      <c r="T253" s="116">
        <v>0.52510879456417292</v>
      </c>
      <c r="U253" s="117">
        <f>T253*S251</f>
        <v>1468901.0305770903</v>
      </c>
      <c r="V253" s="115"/>
      <c r="W253" s="116">
        <v>0.52510879456417292</v>
      </c>
      <c r="X253" s="117">
        <f>W253*V251</f>
        <v>1626722.1925274343</v>
      </c>
      <c r="Y253" s="115"/>
      <c r="Z253" s="116">
        <v>0.52510879456417292</v>
      </c>
      <c r="AA253" s="117">
        <f>Z253*Y251</f>
        <v>1719476.3175419911</v>
      </c>
      <c r="AC253" s="80"/>
      <c r="AD253" s="80"/>
      <c r="AE253" s="80" t="s">
        <v>382</v>
      </c>
      <c r="AF253" s="118"/>
      <c r="AG253" s="115"/>
      <c r="AH253" s="116">
        <v>0.56388709262535819</v>
      </c>
      <c r="AI253" s="117">
        <f>AH253*AG251</f>
        <v>337091.53338093724</v>
      </c>
      <c r="AJ253" s="115"/>
      <c r="AK253" s="116">
        <v>0.56388709262535819</v>
      </c>
      <c r="AL253" s="117">
        <f>AK253*AJ251</f>
        <v>379970.10079434852</v>
      </c>
      <c r="AM253" s="115"/>
      <c r="AN253" s="116">
        <v>0.56388709262535819</v>
      </c>
      <c r="AO253" s="117">
        <f>AN253*AM251</f>
        <v>355957.58044088812</v>
      </c>
    </row>
    <row r="254" spans="1:41" x14ac:dyDescent="0.2">
      <c r="B254" s="92" t="s">
        <v>8</v>
      </c>
      <c r="C254" s="123" t="s">
        <v>91</v>
      </c>
      <c r="D254" s="92" t="s">
        <v>383</v>
      </c>
      <c r="E254" s="92" t="s">
        <v>383</v>
      </c>
      <c r="F254" s="120">
        <v>7022209.3261262495</v>
      </c>
      <c r="G254" s="113">
        <v>0.12783370158383162</v>
      </c>
      <c r="H254" s="121">
        <f>G254*F254</f>
        <v>897675.01145522227</v>
      </c>
      <c r="I254" s="120">
        <v>7474791.5227260273</v>
      </c>
      <c r="J254" s="113">
        <v>0.12783370158383162</v>
      </c>
      <c r="K254" s="121">
        <f>J254*I254</f>
        <v>955530.26891751331</v>
      </c>
      <c r="L254" s="120">
        <v>7415146.7974444721</v>
      </c>
      <c r="M254" s="113">
        <v>0.12783370158383162</v>
      </c>
      <c r="N254" s="121">
        <f>M254*L254</f>
        <v>947905.66290482134</v>
      </c>
      <c r="P254" s="92" t="s">
        <v>8</v>
      </c>
      <c r="Q254" s="123" t="s">
        <v>91</v>
      </c>
      <c r="R254" s="92" t="s">
        <v>383</v>
      </c>
      <c r="S254" s="120">
        <v>4803082.5902350862</v>
      </c>
      <c r="T254" s="113">
        <v>7.3073097834274306E-2</v>
      </c>
      <c r="U254" s="121">
        <f>T254*S254</f>
        <v>350976.12402234809</v>
      </c>
      <c r="V254" s="120">
        <v>5215769.8604084058</v>
      </c>
      <c r="W254" s="113">
        <v>7.3073097834274306E-2</v>
      </c>
      <c r="X254" s="121">
        <f>W254*V254</f>
        <v>381132.46129068267</v>
      </c>
      <c r="Y254" s="120">
        <v>5397018.0779699879</v>
      </c>
      <c r="Z254" s="113">
        <v>7.3073097834274306E-2</v>
      </c>
      <c r="AA254" s="121">
        <f>Z254*Y254</f>
        <v>394376.83002484799</v>
      </c>
      <c r="AC254" s="92" t="s">
        <v>8</v>
      </c>
      <c r="AD254" s="123" t="s">
        <v>91</v>
      </c>
      <c r="AE254" s="92" t="s">
        <v>383</v>
      </c>
      <c r="AF254" s="114"/>
      <c r="AG254" s="120">
        <v>1182708.7233026368</v>
      </c>
      <c r="AH254" s="113">
        <v>0.12898588260585189</v>
      </c>
      <c r="AI254" s="121">
        <f>AH254*AG254</f>
        <v>152552.72854083087</v>
      </c>
      <c r="AJ254" s="120">
        <v>1319792.7731667166</v>
      </c>
      <c r="AK254" s="113">
        <v>0.12898588260585189</v>
      </c>
      <c r="AL254" s="121">
        <f>AK254*AJ254</f>
        <v>170234.63570373383</v>
      </c>
      <c r="AM254" s="120">
        <v>1236211.0026803692</v>
      </c>
      <c r="AN254" s="113">
        <v>0.12898588260585189</v>
      </c>
      <c r="AO254" s="121">
        <f>AN254*AM254</f>
        <v>159453.76726779257</v>
      </c>
    </row>
    <row r="255" spans="1:41" x14ac:dyDescent="0.2">
      <c r="B255" s="92"/>
      <c r="C255" s="92"/>
      <c r="D255" s="92" t="s">
        <v>384</v>
      </c>
      <c r="E255" s="92" t="s">
        <v>384</v>
      </c>
      <c r="F255" s="124">
        <v>0</v>
      </c>
      <c r="G255" s="113">
        <v>7.0854220454401137E-2</v>
      </c>
      <c r="H255" s="121">
        <f>G255*F254</f>
        <v>497553.16767030093</v>
      </c>
      <c r="I255" s="124">
        <v>0</v>
      </c>
      <c r="J255" s="113">
        <v>7.0854220454401137E-2</v>
      </c>
      <c r="K255" s="121">
        <f>J255*I254</f>
        <v>529620.52640191873</v>
      </c>
      <c r="L255" s="124">
        <v>0</v>
      </c>
      <c r="M255" s="113">
        <v>7.0854220454401137E-2</v>
      </c>
      <c r="N255" s="121">
        <f>M255*L254</f>
        <v>525394.44588787726</v>
      </c>
      <c r="P255" s="92"/>
      <c r="Q255" s="92"/>
      <c r="R255" s="92" t="s">
        <v>384</v>
      </c>
      <c r="S255" s="124">
        <v>0</v>
      </c>
      <c r="T255" s="113">
        <v>5.4162089406554814E-2</v>
      </c>
      <c r="U255" s="121">
        <f>T255*S254</f>
        <v>260144.9886793796</v>
      </c>
      <c r="V255" s="124">
        <v>0</v>
      </c>
      <c r="W255" s="113">
        <v>5.4162089406554814E-2</v>
      </c>
      <c r="X255" s="121">
        <f>W255*V254</f>
        <v>282496.99350345402</v>
      </c>
      <c r="Y255" s="124">
        <v>0</v>
      </c>
      <c r="Z255" s="113">
        <v>5.4162089406554814E-2</v>
      </c>
      <c r="AA255" s="121">
        <f>Z255*Y254</f>
        <v>292313.77566780313</v>
      </c>
      <c r="AC255" s="92"/>
      <c r="AD255" s="92"/>
      <c r="AE255" s="92" t="s">
        <v>384</v>
      </c>
      <c r="AF255" s="114"/>
      <c r="AG255" s="124">
        <v>0</v>
      </c>
      <c r="AH255" s="113">
        <v>7.5189665082566831E-2</v>
      </c>
      <c r="AI255" s="121">
        <f>AH255*AG254</f>
        <v>88927.472795355468</v>
      </c>
      <c r="AJ255" s="124">
        <v>0</v>
      </c>
      <c r="AK255" s="113">
        <v>7.5189665082566831E-2</v>
      </c>
      <c r="AL255" s="121">
        <f>AK255*AJ254</f>
        <v>99234.776592797512</v>
      </c>
      <c r="AM255" s="124">
        <v>0</v>
      </c>
      <c r="AN255" s="113">
        <v>7.5189665082566831E-2</v>
      </c>
      <c r="AO255" s="121">
        <f>AN255*AM254</f>
        <v>92950.291262921091</v>
      </c>
    </row>
    <row r="256" spans="1:41" x14ac:dyDescent="0.2">
      <c r="B256" s="92"/>
      <c r="C256" s="92"/>
      <c r="D256" s="92" t="s">
        <v>385</v>
      </c>
      <c r="E256" s="92" t="s">
        <v>385</v>
      </c>
      <c r="F256" s="120"/>
      <c r="G256" s="113">
        <v>0.12952978263105119</v>
      </c>
      <c r="H256" s="121">
        <f>G256*F254</f>
        <v>909585.2476028736</v>
      </c>
      <c r="I256" s="120"/>
      <c r="J256" s="113">
        <v>0.12952978263105119</v>
      </c>
      <c r="K256" s="121">
        <f>J256*I254</f>
        <v>968208.12115112646</v>
      </c>
      <c r="L256" s="120"/>
      <c r="M256" s="113">
        <v>0.12952978263105119</v>
      </c>
      <c r="N256" s="121">
        <f>M256*L254</f>
        <v>960482.35285031784</v>
      </c>
      <c r="P256" s="92"/>
      <c r="Q256" s="92"/>
      <c r="R256" s="92" t="s">
        <v>385</v>
      </c>
      <c r="S256" s="120"/>
      <c r="T256" s="113">
        <v>0.17529514204361388</v>
      </c>
      <c r="U256" s="121">
        <f>T256*S254</f>
        <v>841957.04490246833</v>
      </c>
      <c r="V256" s="120"/>
      <c r="W256" s="113">
        <v>0.17529514204361388</v>
      </c>
      <c r="X256" s="121">
        <f>W256*V254</f>
        <v>914299.11854709161</v>
      </c>
      <c r="Y256" s="120"/>
      <c r="Z256" s="113">
        <v>0.17529514204361388</v>
      </c>
      <c r="AA256" s="121">
        <f>Z256*Y254</f>
        <v>946071.05058970093</v>
      </c>
      <c r="AC256" s="92"/>
      <c r="AD256" s="92"/>
      <c r="AE256" s="92" t="s">
        <v>385</v>
      </c>
      <c r="AF256" s="114"/>
      <c r="AG256" s="120"/>
      <c r="AH256" s="113">
        <v>0.14070158928361792</v>
      </c>
      <c r="AI256" s="121">
        <f>AH256*AG254</f>
        <v>166408.9970282797</v>
      </c>
      <c r="AJ256" s="120"/>
      <c r="AK256" s="113">
        <v>0.14070158928361792</v>
      </c>
      <c r="AL256" s="121">
        <f>AK256*AJ254</f>
        <v>185696.94070959048</v>
      </c>
      <c r="AM256" s="120"/>
      <c r="AN256" s="113">
        <v>0.14070158928361792</v>
      </c>
      <c r="AO256" s="121">
        <f>AN256*AM254</f>
        <v>173936.85276702279</v>
      </c>
    </row>
    <row r="257" spans="2:41" x14ac:dyDescent="0.2">
      <c r="B257" s="92"/>
      <c r="C257" s="92"/>
      <c r="D257" s="92" t="s">
        <v>292</v>
      </c>
      <c r="E257" s="92" t="s">
        <v>292</v>
      </c>
      <c r="F257" s="120"/>
      <c r="G257" s="113">
        <v>0.14208188122267509</v>
      </c>
      <c r="H257" s="121">
        <f>G257*F254</f>
        <v>997728.71139543108</v>
      </c>
      <c r="I257" s="120"/>
      <c r="J257" s="113">
        <v>0.14208188122267509</v>
      </c>
      <c r="K257" s="121">
        <f>J257*I254</f>
        <v>1062032.4412962182</v>
      </c>
      <c r="L257" s="120"/>
      <c r="M257" s="113">
        <v>0.14208188122267509</v>
      </c>
      <c r="N257" s="121">
        <f>M257*L254</f>
        <v>1053558.0065232052</v>
      </c>
      <c r="P257" s="92"/>
      <c r="Q257" s="92"/>
      <c r="R257" s="92" t="s">
        <v>292</v>
      </c>
      <c r="S257" s="120"/>
      <c r="T257" s="113">
        <v>0.1309384264704645</v>
      </c>
      <c r="U257" s="121">
        <f>T257*S254</f>
        <v>628908.07657306502</v>
      </c>
      <c r="V257" s="120"/>
      <c r="W257" s="113">
        <v>0.1309384264704645</v>
      </c>
      <c r="X257" s="121">
        <f>W257*V254</f>
        <v>682944.69835395087</v>
      </c>
      <c r="Y257" s="120"/>
      <c r="Z257" s="113">
        <v>0.1309384264704645</v>
      </c>
      <c r="AA257" s="121">
        <f>Z257*Y254</f>
        <v>706677.05476204085</v>
      </c>
      <c r="AC257" s="92"/>
      <c r="AD257" s="92"/>
      <c r="AE257" s="92" t="s">
        <v>292</v>
      </c>
      <c r="AF257" s="114"/>
      <c r="AG257" s="120"/>
      <c r="AH257" s="113">
        <v>0.13869287749678683</v>
      </c>
      <c r="AI257" s="121">
        <f>AH257*AG254</f>
        <v>164033.27607539375</v>
      </c>
      <c r="AJ257" s="120"/>
      <c r="AK257" s="113">
        <v>0.13869287749678683</v>
      </c>
      <c r="AL257" s="121">
        <f>AK257*AJ254</f>
        <v>183045.85740995599</v>
      </c>
      <c r="AM257" s="120"/>
      <c r="AN257" s="113">
        <v>0.13869287749678683</v>
      </c>
      <c r="AO257" s="121">
        <f>AN257*AM254</f>
        <v>171453.66115492844</v>
      </c>
    </row>
    <row r="258" spans="2:41" x14ac:dyDescent="0.2">
      <c r="B258" s="92"/>
      <c r="C258" s="92"/>
      <c r="D258" s="92" t="s">
        <v>386</v>
      </c>
      <c r="E258" s="92" t="s">
        <v>386</v>
      </c>
      <c r="F258" s="120"/>
      <c r="G258" s="113">
        <v>0.41157436450053814</v>
      </c>
      <c r="H258" s="121">
        <f>G258*F254</f>
        <v>2890161.3407901633</v>
      </c>
      <c r="I258" s="120"/>
      <c r="J258" s="113">
        <v>0.41157436450053814</v>
      </c>
      <c r="K258" s="121">
        <f>J258*I254</f>
        <v>3076432.5707399743</v>
      </c>
      <c r="L258" s="120"/>
      <c r="M258" s="113">
        <v>0.41157436450053814</v>
      </c>
      <c r="N258" s="121">
        <f>M258*L254</f>
        <v>3051884.3308364092</v>
      </c>
      <c r="P258" s="92"/>
      <c r="Q258" s="92"/>
      <c r="R258" s="92" t="s">
        <v>386</v>
      </c>
      <c r="S258" s="120"/>
      <c r="T258" s="113">
        <v>0.43971826632934019</v>
      </c>
      <c r="U258" s="121">
        <f>T258*S254</f>
        <v>2112003.1496148086</v>
      </c>
      <c r="V258" s="120"/>
      <c r="W258" s="113">
        <v>0.43971826632934019</v>
      </c>
      <c r="X258" s="121">
        <f>W258*V254</f>
        <v>2293469.280591609</v>
      </c>
      <c r="Y258" s="120"/>
      <c r="Z258" s="113">
        <v>0.43971826632934019</v>
      </c>
      <c r="AA258" s="121">
        <f>Z258*Y254</f>
        <v>2373167.4325930709</v>
      </c>
      <c r="AC258" s="92"/>
      <c r="AD258" s="92"/>
      <c r="AE258" s="92" t="s">
        <v>386</v>
      </c>
      <c r="AF258" s="114"/>
      <c r="AG258" s="120"/>
      <c r="AH258" s="113">
        <v>0.41687973495676878</v>
      </c>
      <c r="AI258" s="121">
        <f>AH258*AG254</f>
        <v>493047.2991014616</v>
      </c>
      <c r="AJ258" s="120"/>
      <c r="AK258" s="113">
        <v>0.41687973495676878</v>
      </c>
      <c r="AL258" s="121">
        <f>AK258*AJ254</f>
        <v>550194.8614755997</v>
      </c>
      <c r="AM258" s="120"/>
      <c r="AN258" s="113">
        <v>0.41687973495676878</v>
      </c>
      <c r="AO258" s="121">
        <f>AN258*AM254</f>
        <v>515351.31514803367</v>
      </c>
    </row>
    <row r="259" spans="2:41" x14ac:dyDescent="0.2">
      <c r="B259" s="92"/>
      <c r="C259" s="92"/>
      <c r="D259" s="92" t="s">
        <v>387</v>
      </c>
      <c r="E259" s="92" t="s">
        <v>387</v>
      </c>
      <c r="F259" s="120"/>
      <c r="G259" s="113">
        <v>0.11812604960750279</v>
      </c>
      <c r="H259" s="121">
        <f>G259*F254</f>
        <v>829505.84721225814</v>
      </c>
      <c r="I259" s="120"/>
      <c r="J259" s="113">
        <v>0.11812604960750279</v>
      </c>
      <c r="K259" s="121">
        <f>J259*I254</f>
        <v>882967.5942192761</v>
      </c>
      <c r="L259" s="120"/>
      <c r="M259" s="113">
        <v>0.11812604960750279</v>
      </c>
      <c r="N259" s="121">
        <f>M259*L254</f>
        <v>875921.99844184122</v>
      </c>
      <c r="P259" s="92"/>
      <c r="Q259" s="92"/>
      <c r="R259" s="92" t="s">
        <v>387</v>
      </c>
      <c r="S259" s="120"/>
      <c r="T259" s="113">
        <v>0.12681297791575213</v>
      </c>
      <c r="U259" s="121">
        <f>T259*S254</f>
        <v>609093.20644301549</v>
      </c>
      <c r="V259" s="120"/>
      <c r="W259" s="113">
        <v>0.12681297791575213</v>
      </c>
      <c r="X259" s="121">
        <f>W259*V254</f>
        <v>661427.30812161672</v>
      </c>
      <c r="Y259" s="120"/>
      <c r="Z259" s="113">
        <v>0.12681297791575213</v>
      </c>
      <c r="AA259" s="121">
        <f>Z259*Y254</f>
        <v>684411.93433252315</v>
      </c>
      <c r="AC259" s="92"/>
      <c r="AD259" s="92"/>
      <c r="AE259" s="92" t="s">
        <v>387</v>
      </c>
      <c r="AF259" s="114"/>
      <c r="AG259" s="120"/>
      <c r="AH259" s="113">
        <v>9.9550250574407709E-2</v>
      </c>
      <c r="AI259" s="121">
        <f>AH259*AG254</f>
        <v>117738.94976131532</v>
      </c>
      <c r="AJ259" s="120"/>
      <c r="AK259" s="113">
        <v>9.9550250574407709E-2</v>
      </c>
      <c r="AL259" s="121">
        <f>AK259*AJ254</f>
        <v>131385.70127503906</v>
      </c>
      <c r="AM259" s="120"/>
      <c r="AN259" s="113">
        <v>9.9550250574407709E-2</v>
      </c>
      <c r="AO259" s="121">
        <f>AN259*AM254</f>
        <v>123065.11507967055</v>
      </c>
    </row>
    <row r="260" spans="2:41" x14ac:dyDescent="0.2">
      <c r="B260" s="103" t="s">
        <v>9</v>
      </c>
      <c r="C260" t="s">
        <v>92</v>
      </c>
      <c r="D260" s="80" t="s">
        <v>388</v>
      </c>
      <c r="E260" s="80" t="s">
        <v>388</v>
      </c>
      <c r="F260" s="115">
        <v>6025216.3017644687</v>
      </c>
      <c r="G260" s="116">
        <v>0.1994651545030138</v>
      </c>
      <c r="H260" s="117">
        <f>G260*F260</f>
        <v>1201820.7005455273</v>
      </c>
      <c r="I260" s="115">
        <v>6636862.1734314477</v>
      </c>
      <c r="J260" s="116">
        <v>0.1994651545030138</v>
      </c>
      <c r="K260" s="117">
        <f>J260*I260</f>
        <v>1323822.7388387118</v>
      </c>
      <c r="L260" s="115">
        <v>6517701.7016358711</v>
      </c>
      <c r="M260" s="116">
        <v>0.1994651545030138</v>
      </c>
      <c r="N260" s="117">
        <f>M260*L260</f>
        <v>1300054.376921355</v>
      </c>
      <c r="P260" s="103" t="s">
        <v>9</v>
      </c>
      <c r="Q260" t="s">
        <v>92</v>
      </c>
      <c r="R260" s="80" t="s">
        <v>388</v>
      </c>
      <c r="S260" s="115">
        <v>3386310.6120893019</v>
      </c>
      <c r="T260" s="116">
        <v>0.24625450374022381</v>
      </c>
      <c r="U260" s="117">
        <f>T260*S260</f>
        <v>833894.2392903046</v>
      </c>
      <c r="V260" s="115">
        <v>3764340.8045191965</v>
      </c>
      <c r="W260" s="116">
        <v>0.24625450374022381</v>
      </c>
      <c r="X260" s="117">
        <f>W260*V260</f>
        <v>926985.87672594958</v>
      </c>
      <c r="Y260" s="115">
        <v>4031215.670003627</v>
      </c>
      <c r="Z260" s="116">
        <v>0.24625450374022381</v>
      </c>
      <c r="AA260" s="117">
        <f>Z260*Y260</f>
        <v>992705.01428655698</v>
      </c>
      <c r="AC260" s="103" t="s">
        <v>9</v>
      </c>
      <c r="AD260" t="s">
        <v>92</v>
      </c>
      <c r="AE260" s="80" t="s">
        <v>388</v>
      </c>
      <c r="AF260" s="118"/>
      <c r="AG260" s="115">
        <v>1081550.1247348955</v>
      </c>
      <c r="AH260" s="116">
        <v>0.20986271707699244</v>
      </c>
      <c r="AI260" s="117">
        <f>AH260*AG260</f>
        <v>226977.04783182527</v>
      </c>
      <c r="AJ260" s="115">
        <v>1157169.8638864201</v>
      </c>
      <c r="AK260" s="116">
        <v>0.20986271707699244</v>
      </c>
      <c r="AL260" s="117">
        <f>AK260*AJ260</f>
        <v>242846.81175481764</v>
      </c>
      <c r="AM260" s="115">
        <v>1082084.2997132633</v>
      </c>
      <c r="AN260" s="116">
        <v>0.20986271707699244</v>
      </c>
      <c r="AO260" s="117">
        <f>AN260*AM260</f>
        <v>227089.15124418007</v>
      </c>
    </row>
    <row r="261" spans="2:41" x14ac:dyDescent="0.2">
      <c r="B261" s="80"/>
      <c r="C261" s="80"/>
      <c r="D261" s="80" t="s">
        <v>389</v>
      </c>
      <c r="E261" s="80" t="s">
        <v>389</v>
      </c>
      <c r="F261" s="119">
        <v>0</v>
      </c>
      <c r="G261" s="116">
        <v>0.38579635143261276</v>
      </c>
      <c r="H261" s="117">
        <f>G261*F260</f>
        <v>2324506.4658130324</v>
      </c>
      <c r="I261" s="119">
        <v>0</v>
      </c>
      <c r="J261" s="116">
        <v>0.38579635143261276</v>
      </c>
      <c r="K261" s="117">
        <f>J261*I260</f>
        <v>2560477.2114709727</v>
      </c>
      <c r="L261" s="119">
        <v>0</v>
      </c>
      <c r="M261" s="116">
        <v>0.38579635143261276</v>
      </c>
      <c r="N261" s="117">
        <f>M261*L260</f>
        <v>2514505.5362172509</v>
      </c>
      <c r="P261" s="80"/>
      <c r="Q261" s="80"/>
      <c r="R261" s="80" t="s">
        <v>389</v>
      </c>
      <c r="S261" s="119">
        <v>0</v>
      </c>
      <c r="T261" s="116">
        <v>0.36291536049087936</v>
      </c>
      <c r="U261" s="117">
        <f>T261*S260</f>
        <v>1228944.1365204793</v>
      </c>
      <c r="V261" s="119">
        <v>0</v>
      </c>
      <c r="W261" s="116">
        <v>0.36291536049087936</v>
      </c>
      <c r="X261" s="117">
        <f>W261*V260</f>
        <v>1366137.100082611</v>
      </c>
      <c r="Y261" s="119">
        <v>0</v>
      </c>
      <c r="Z261" s="116">
        <v>0.36291536049087936</v>
      </c>
      <c r="AA261" s="117">
        <f>Z261*Y260</f>
        <v>1462990.088095848</v>
      </c>
      <c r="AC261" s="80"/>
      <c r="AD261" s="80"/>
      <c r="AE261" s="80" t="s">
        <v>389</v>
      </c>
      <c r="AF261" s="118"/>
      <c r="AG261" s="119">
        <v>0</v>
      </c>
      <c r="AH261" s="116">
        <v>0.3721314548861025</v>
      </c>
      <c r="AI261" s="117">
        <f>AH261*AG260</f>
        <v>402478.8214498423</v>
      </c>
      <c r="AJ261" s="119">
        <v>0</v>
      </c>
      <c r="AK261" s="116">
        <v>0.3721314548861025</v>
      </c>
      <c r="AL261" s="117">
        <f>AK261*AJ260</f>
        <v>430619.30499840673</v>
      </c>
      <c r="AM261" s="119">
        <v>0</v>
      </c>
      <c r="AN261" s="116">
        <v>0.3721314548861025</v>
      </c>
      <c r="AO261" s="117">
        <f>AN261*AM260</f>
        <v>402677.60476170602</v>
      </c>
    </row>
    <row r="262" spans="2:41" x14ac:dyDescent="0.2">
      <c r="B262" s="80"/>
      <c r="C262" s="80"/>
      <c r="D262" s="80" t="s">
        <v>390</v>
      </c>
      <c r="E262" s="80" t="s">
        <v>390</v>
      </c>
      <c r="F262" s="115"/>
      <c r="G262" s="116">
        <v>0.24510108399506697</v>
      </c>
      <c r="H262" s="117">
        <f>G262*F260</f>
        <v>1476787.0468672197</v>
      </c>
      <c r="I262" s="115"/>
      <c r="J262" s="116">
        <v>0.24510108399506697</v>
      </c>
      <c r="K262" s="117">
        <f>J262*I260</f>
        <v>1626702.113033904</v>
      </c>
      <c r="L262" s="115"/>
      <c r="M262" s="116">
        <v>0.24510108399506697</v>
      </c>
      <c r="N262" s="117">
        <f>M262*L260</f>
        <v>1597495.7522274447</v>
      </c>
      <c r="P262" s="80"/>
      <c r="Q262" s="80"/>
      <c r="R262" s="80" t="s">
        <v>390</v>
      </c>
      <c r="S262" s="115"/>
      <c r="T262" s="116">
        <v>0.26664085528068271</v>
      </c>
      <c r="U262" s="117">
        <f>T262*S260</f>
        <v>902928.75785354362</v>
      </c>
      <c r="V262" s="115"/>
      <c r="W262" s="116">
        <v>0.26664085528068271</v>
      </c>
      <c r="X262" s="117">
        <f>W262*V260</f>
        <v>1003727.0516849718</v>
      </c>
      <c r="Y262" s="115"/>
      <c r="Z262" s="116">
        <v>0.26664085528068271</v>
      </c>
      <c r="AA262" s="117">
        <f>Z262*Y260</f>
        <v>1074886.7940706576</v>
      </c>
      <c r="AC262" s="80"/>
      <c r="AD262" s="80"/>
      <c r="AE262" s="80" t="s">
        <v>390</v>
      </c>
      <c r="AF262" s="118"/>
      <c r="AG262" s="115"/>
      <c r="AH262" s="116">
        <v>0.25255364612368492</v>
      </c>
      <c r="AI262" s="117">
        <f>AH262*AG260</f>
        <v>273149.42746732407</v>
      </c>
      <c r="AJ262" s="115"/>
      <c r="AK262" s="116">
        <v>0.25255364612368492</v>
      </c>
      <c r="AL262" s="117">
        <f>AK262*AJ260</f>
        <v>292247.46830896358</v>
      </c>
      <c r="AM262" s="115"/>
      <c r="AN262" s="116">
        <v>0.25255364612368492</v>
      </c>
      <c r="AO262" s="117">
        <f>AN262*AM260</f>
        <v>273284.33530577889</v>
      </c>
    </row>
    <row r="263" spans="2:41" x14ac:dyDescent="0.2">
      <c r="B263" s="80"/>
      <c r="C263" s="80"/>
      <c r="D263" s="80" t="s">
        <v>391</v>
      </c>
      <c r="E263" s="80" t="s">
        <v>391</v>
      </c>
      <c r="F263" s="115"/>
      <c r="G263" s="116">
        <v>0.16963741006930638</v>
      </c>
      <c r="H263" s="117">
        <f>G263*F260</f>
        <v>1022102.0885386888</v>
      </c>
      <c r="I263" s="115"/>
      <c r="J263" s="116">
        <v>0.16963741006930638</v>
      </c>
      <c r="K263" s="117">
        <f>J263*I260</f>
        <v>1125860.1100878585</v>
      </c>
      <c r="L263" s="115"/>
      <c r="M263" s="116">
        <v>0.16963741006930638</v>
      </c>
      <c r="N263" s="117">
        <f>M263*L260</f>
        <v>1105646.0362698203</v>
      </c>
      <c r="P263" s="80"/>
      <c r="Q263" s="80"/>
      <c r="R263" s="80" t="s">
        <v>391</v>
      </c>
      <c r="S263" s="115"/>
      <c r="T263" s="116">
        <v>0.12418928048821412</v>
      </c>
      <c r="U263" s="117">
        <f>T263*S260</f>
        <v>420543.47842497437</v>
      </c>
      <c r="V263" s="115"/>
      <c r="W263" s="116">
        <v>0.12418928048821412</v>
      </c>
      <c r="X263" s="117">
        <f>W263*V260</f>
        <v>467490.77602566412</v>
      </c>
      <c r="Y263" s="115"/>
      <c r="Z263" s="116">
        <v>0.12418928048821412</v>
      </c>
      <c r="AA263" s="117">
        <f>Z263*Y260</f>
        <v>500633.77355056442</v>
      </c>
      <c r="AC263" s="80"/>
      <c r="AD263" s="80"/>
      <c r="AE263" s="80" t="s">
        <v>391</v>
      </c>
      <c r="AF263" s="118"/>
      <c r="AG263" s="115"/>
      <c r="AH263" s="116">
        <v>0.16545218191322011</v>
      </c>
      <c r="AI263" s="117">
        <f>AH263*AG260</f>
        <v>178944.82798590383</v>
      </c>
      <c r="AJ263" s="115"/>
      <c r="AK263" s="116">
        <v>0.16545218191322011</v>
      </c>
      <c r="AL263" s="117">
        <f>AK263*AJ260</f>
        <v>191456.27882423214</v>
      </c>
      <c r="AM263" s="115"/>
      <c r="AN263" s="116">
        <v>0.16545218191322011</v>
      </c>
      <c r="AO263" s="117">
        <f>AN263*AM260</f>
        <v>179033.20840159824</v>
      </c>
    </row>
    <row r="264" spans="2:41" x14ac:dyDescent="0.2">
      <c r="B264" s="92" t="s">
        <v>9</v>
      </c>
      <c r="C264" s="123" t="s">
        <v>93</v>
      </c>
      <c r="D264" s="92" t="s">
        <v>392</v>
      </c>
      <c r="E264" s="92" t="s">
        <v>392</v>
      </c>
      <c r="F264" s="120">
        <v>15265342.733351834</v>
      </c>
      <c r="G264" s="113">
        <v>4.2692976551702198E-2</v>
      </c>
      <c r="H264" s="121">
        <f>G264*F264</f>
        <v>651722.91936868744</v>
      </c>
      <c r="I264" s="120">
        <v>16643876.132455232</v>
      </c>
      <c r="J264" s="113">
        <v>4.2692976551702198E-2</v>
      </c>
      <c r="K264" s="121">
        <f>J264*I264</f>
        <v>710576.61345234711</v>
      </c>
      <c r="L264" s="120">
        <v>16189658.896447059</v>
      </c>
      <c r="M264" s="113">
        <v>4.2692976551702198E-2</v>
      </c>
      <c r="N264" s="121">
        <f>M264*L264</f>
        <v>691184.72764607111</v>
      </c>
      <c r="P264" s="92" t="s">
        <v>9</v>
      </c>
      <c r="Q264" s="123" t="s">
        <v>93</v>
      </c>
      <c r="R264" s="92" t="s">
        <v>392</v>
      </c>
      <c r="S264" s="120">
        <v>15138998.669629669</v>
      </c>
      <c r="T264" s="113">
        <v>3.2089022847339707E-2</v>
      </c>
      <c r="U264" s="121">
        <f>T264*S264</f>
        <v>485795.67419559188</v>
      </c>
      <c r="V264" s="120">
        <v>16407629.321594412</v>
      </c>
      <c r="W264" s="113">
        <v>3.2089022847339707E-2</v>
      </c>
      <c r="X264" s="121">
        <f>W264*V264</f>
        <v>526504.79217132402</v>
      </c>
      <c r="Y264" s="120">
        <v>17177212.896374099</v>
      </c>
      <c r="Z264" s="113">
        <v>3.2089022847339707E-2</v>
      </c>
      <c r="AA264" s="121">
        <f>Z264*Y264</f>
        <v>551199.97708536673</v>
      </c>
      <c r="AC264" s="92" t="s">
        <v>9</v>
      </c>
      <c r="AD264" s="123" t="s">
        <v>93</v>
      </c>
      <c r="AE264" s="92" t="s">
        <v>392</v>
      </c>
      <c r="AF264" s="114"/>
      <c r="AG264" s="120">
        <v>2752984.1244879779</v>
      </c>
      <c r="AH264" s="113">
        <v>3.981576464043924E-2</v>
      </c>
      <c r="AI264" s="121">
        <f>AH264*AG264</f>
        <v>109612.167959479</v>
      </c>
      <c r="AJ264" s="120">
        <v>2820517.3157371585</v>
      </c>
      <c r="AK264" s="113">
        <v>3.981576464043924E-2</v>
      </c>
      <c r="AL264" s="121">
        <f>AK264*AJ264</f>
        <v>112301.05360767416</v>
      </c>
      <c r="AM264" s="120">
        <v>2611784.7620690637</v>
      </c>
      <c r="AN264" s="113">
        <v>3.981576464043924E-2</v>
      </c>
      <c r="AO264" s="121">
        <f>AN264*AM264</f>
        <v>103990.20737802744</v>
      </c>
    </row>
    <row r="265" spans="2:41" x14ac:dyDescent="0.2">
      <c r="B265" s="92"/>
      <c r="C265" s="92"/>
      <c r="D265" s="92" t="s">
        <v>393</v>
      </c>
      <c r="E265" s="92" t="s">
        <v>393</v>
      </c>
      <c r="F265" s="124">
        <v>0</v>
      </c>
      <c r="G265" s="113">
        <v>0.14331450728825063</v>
      </c>
      <c r="H265" s="121">
        <f>G265*F264</f>
        <v>2187745.0724165952</v>
      </c>
      <c r="I265" s="124">
        <v>0</v>
      </c>
      <c r="J265" s="113">
        <v>0.14331450728825063</v>
      </c>
      <c r="K265" s="121">
        <f>J265*I264</f>
        <v>2385308.9072894962</v>
      </c>
      <c r="L265" s="124">
        <v>0</v>
      </c>
      <c r="M265" s="113">
        <v>0.14331450728825063</v>
      </c>
      <c r="N265" s="121">
        <f>M265*L264</f>
        <v>2320212.9879091536</v>
      </c>
      <c r="P265" s="92"/>
      <c r="Q265" s="92"/>
      <c r="R265" s="92" t="s">
        <v>393</v>
      </c>
      <c r="S265" s="124">
        <v>0</v>
      </c>
      <c r="T265" s="113">
        <v>0.20195541864477554</v>
      </c>
      <c r="U265" s="121">
        <f>T265*S264</f>
        <v>3057402.8141877595</v>
      </c>
      <c r="V265" s="124">
        <v>0</v>
      </c>
      <c r="W265" s="113">
        <v>0.20195541864477554</v>
      </c>
      <c r="X265" s="121">
        <f>W265*V264</f>
        <v>3313609.6486108936</v>
      </c>
      <c r="Y265" s="124">
        <v>0</v>
      </c>
      <c r="Z265" s="113">
        <v>0.20195541864477554</v>
      </c>
      <c r="AA265" s="121">
        <f>Z265*Y264</f>
        <v>3469031.2216376686</v>
      </c>
      <c r="AC265" s="92"/>
      <c r="AD265" s="92"/>
      <c r="AE265" s="92" t="s">
        <v>393</v>
      </c>
      <c r="AF265" s="114"/>
      <c r="AG265" s="124">
        <v>0</v>
      </c>
      <c r="AH265" s="113">
        <v>0.14303915741447959</v>
      </c>
      <c r="AI265" s="121">
        <f>AH265*AG264</f>
        <v>393784.52954219916</v>
      </c>
      <c r="AJ265" s="124">
        <v>0</v>
      </c>
      <c r="AK265" s="113">
        <v>0.14303915741447959</v>
      </c>
      <c r="AL265" s="121">
        <f>AK265*AJ264</f>
        <v>403444.42031599284</v>
      </c>
      <c r="AM265" s="124">
        <v>0</v>
      </c>
      <c r="AN265" s="113">
        <v>0.14303915741447959</v>
      </c>
      <c r="AO265" s="121">
        <f>AN265*AM264</f>
        <v>373587.49171433592</v>
      </c>
    </row>
    <row r="266" spans="2:41" x14ac:dyDescent="0.2">
      <c r="B266" s="92"/>
      <c r="C266" s="92"/>
      <c r="D266" s="92" t="s">
        <v>394</v>
      </c>
      <c r="E266" s="92" t="s">
        <v>394</v>
      </c>
      <c r="F266" s="120"/>
      <c r="G266" s="113">
        <v>0.12680362462892356</v>
      </c>
      <c r="H266" s="121">
        <f>G266*F264</f>
        <v>1935700.789791812</v>
      </c>
      <c r="I266" s="120"/>
      <c r="J266" s="113">
        <v>0.12680362462892356</v>
      </c>
      <c r="K266" s="121">
        <f>J266*I264</f>
        <v>2110503.8214701531</v>
      </c>
      <c r="L266" s="120"/>
      <c r="M266" s="113">
        <v>0.12680362462892356</v>
      </c>
      <c r="N266" s="121">
        <f>M266*L264</f>
        <v>2052907.4295753855</v>
      </c>
      <c r="P266" s="92"/>
      <c r="Q266" s="92"/>
      <c r="R266" s="92" t="s">
        <v>394</v>
      </c>
      <c r="S266" s="120"/>
      <c r="T266" s="113">
        <v>7.9949958164902107E-2</v>
      </c>
      <c r="U266" s="121">
        <f>T266*S264</f>
        <v>1210362.3102954007</v>
      </c>
      <c r="V266" s="120"/>
      <c r="W266" s="113">
        <v>7.9949958164902107E-2</v>
      </c>
      <c r="X266" s="121">
        <f>W266*V264</f>
        <v>1311789.2778466945</v>
      </c>
      <c r="Y266" s="120"/>
      <c r="Z266" s="113">
        <v>7.9949958164902107E-2</v>
      </c>
      <c r="AA266" s="121">
        <f>Z266*Y264</f>
        <v>1373317.4524547262</v>
      </c>
      <c r="AC266" s="92"/>
      <c r="AD266" s="92"/>
      <c r="AE266" s="92" t="s">
        <v>394</v>
      </c>
      <c r="AF266" s="114"/>
      <c r="AG266" s="120"/>
      <c r="AH266" s="113">
        <v>0.123956669625024</v>
      </c>
      <c r="AI266" s="121">
        <f>AH266*AG264</f>
        <v>341250.7436020922</v>
      </c>
      <c r="AJ266" s="120"/>
      <c r="AK266" s="113">
        <v>0.123956669625024</v>
      </c>
      <c r="AL266" s="121">
        <f>AK266*AJ264</f>
        <v>349621.93307849043</v>
      </c>
      <c r="AM266" s="120"/>
      <c r="AN266" s="113">
        <v>0.123956669625024</v>
      </c>
      <c r="AO266" s="121">
        <f>AN266*AM264</f>
        <v>323748.14088346681</v>
      </c>
    </row>
    <row r="267" spans="2:41" x14ac:dyDescent="0.2">
      <c r="B267" s="92"/>
      <c r="C267" s="92"/>
      <c r="D267" s="92" t="s">
        <v>395</v>
      </c>
      <c r="E267" s="92" t="s">
        <v>395</v>
      </c>
      <c r="F267" s="120"/>
      <c r="G267" s="113">
        <v>2.593737982477691E-2</v>
      </c>
      <c r="H267" s="121">
        <f>G267*F264</f>
        <v>395942.9926303447</v>
      </c>
      <c r="I267" s="120"/>
      <c r="J267" s="113">
        <v>2.593737982477691E-2</v>
      </c>
      <c r="K267" s="121">
        <f>J267*I264</f>
        <v>431698.53700403025</v>
      </c>
      <c r="L267" s="120"/>
      <c r="M267" s="113">
        <v>2.593737982477691E-2</v>
      </c>
      <c r="N267" s="121">
        <f>M267*L264</f>
        <v>419917.33203072596</v>
      </c>
      <c r="P267" s="92"/>
      <c r="Q267" s="92"/>
      <c r="R267" s="92" t="s">
        <v>395</v>
      </c>
      <c r="S267" s="120"/>
      <c r="T267" s="113">
        <v>5.0870349893653959E-2</v>
      </c>
      <c r="U267" s="121">
        <f>T267*S264</f>
        <v>770126.15936362301</v>
      </c>
      <c r="V267" s="120"/>
      <c r="W267" s="113">
        <v>5.0870349893653959E-2</v>
      </c>
      <c r="X267" s="121">
        <f>W267*V264</f>
        <v>834661.84451488382</v>
      </c>
      <c r="Y267" s="120"/>
      <c r="Z267" s="113">
        <v>5.0870349893653959E-2</v>
      </c>
      <c r="AA267" s="121">
        <f>Z267*Y264</f>
        <v>873810.83023633552</v>
      </c>
      <c r="AC267" s="92"/>
      <c r="AD267" s="92"/>
      <c r="AE267" s="92" t="s">
        <v>395</v>
      </c>
      <c r="AF267" s="114"/>
      <c r="AG267" s="120"/>
      <c r="AH267" s="113">
        <v>2.8124463759293731E-2</v>
      </c>
      <c r="AI267" s="121">
        <f>AH267*AG264</f>
        <v>77426.202239073114</v>
      </c>
      <c r="AJ267" s="120"/>
      <c r="AK267" s="113">
        <v>2.8124463759293731E-2</v>
      </c>
      <c r="AL267" s="121">
        <f>AK267*AJ264</f>
        <v>79325.537028910156</v>
      </c>
      <c r="AM267" s="120"/>
      <c r="AN267" s="113">
        <v>2.8124463759293731E-2</v>
      </c>
      <c r="AO267" s="121">
        <f>AN267*AM264</f>
        <v>73455.045887886983</v>
      </c>
    </row>
    <row r="268" spans="2:41" x14ac:dyDescent="0.2">
      <c r="B268" s="92"/>
      <c r="C268" s="92"/>
      <c r="D268" s="92" t="s">
        <v>396</v>
      </c>
      <c r="E268" s="92" t="s">
        <v>396</v>
      </c>
      <c r="F268" s="120"/>
      <c r="G268" s="113">
        <v>0.323012150633399</v>
      </c>
      <c r="H268" s="121">
        <f>G268*F264</f>
        <v>4930891.1864559054</v>
      </c>
      <c r="I268" s="120"/>
      <c r="J268" s="113">
        <v>0.323012150633399</v>
      </c>
      <c r="K268" s="121">
        <f>J268*I264</f>
        <v>5376174.2244202634</v>
      </c>
      <c r="L268" s="120"/>
      <c r="M268" s="113">
        <v>0.323012150633399</v>
      </c>
      <c r="N268" s="121">
        <f>M268*L264</f>
        <v>5229456.5381625053</v>
      </c>
      <c r="P268" s="92"/>
      <c r="Q268" s="92"/>
      <c r="R268" s="92" t="s">
        <v>396</v>
      </c>
      <c r="S268" s="120"/>
      <c r="T268" s="113">
        <v>0.28062417795138561</v>
      </c>
      <c r="U268" s="121">
        <f>T268*S264</f>
        <v>4248369.0566719463</v>
      </c>
      <c r="V268" s="120"/>
      <c r="W268" s="113">
        <v>0.28062417795138561</v>
      </c>
      <c r="X268" s="121">
        <f>W268*V264</f>
        <v>4604377.4905034825</v>
      </c>
      <c r="Y268" s="120"/>
      <c r="Z268" s="113">
        <v>0.28062417795138561</v>
      </c>
      <c r="AA268" s="121">
        <f>Z268*Y264</f>
        <v>4820341.2485409211</v>
      </c>
      <c r="AC268" s="92"/>
      <c r="AD268" s="92"/>
      <c r="AE268" s="92" t="s">
        <v>396</v>
      </c>
      <c r="AF268" s="114"/>
      <c r="AG268" s="120"/>
      <c r="AH268" s="113">
        <v>0.31442764369526122</v>
      </c>
      <c r="AI268" s="121">
        <f>AH268*AG264</f>
        <v>865614.3113932166</v>
      </c>
      <c r="AJ268" s="120"/>
      <c r="AK268" s="113">
        <v>0.31442764369526122</v>
      </c>
      <c r="AL268" s="121">
        <f>AK268*AJ264</f>
        <v>886848.61358891788</v>
      </c>
      <c r="AM268" s="120"/>
      <c r="AN268" s="113">
        <v>0.31442764369526122</v>
      </c>
      <c r="AO268" s="121">
        <f>AN268*AM264</f>
        <v>821217.32857656421</v>
      </c>
    </row>
    <row r="269" spans="2:41" x14ac:dyDescent="0.2">
      <c r="B269" s="92"/>
      <c r="C269" s="92"/>
      <c r="D269" s="92" t="s">
        <v>397</v>
      </c>
      <c r="E269" s="92" t="s">
        <v>397</v>
      </c>
      <c r="F269" s="120"/>
      <c r="G269" s="113">
        <v>0.12509845239726877</v>
      </c>
      <c r="H269" s="121">
        <f>G269*F264</f>
        <v>1909670.7512562072</v>
      </c>
      <c r="I269" s="120"/>
      <c r="J269" s="113">
        <v>0.12509845239726877</v>
      </c>
      <c r="K269" s="121">
        <f>J269*I264</f>
        <v>2082123.1460619888</v>
      </c>
      <c r="L269" s="120"/>
      <c r="M269" s="113">
        <v>0.12509845239726877</v>
      </c>
      <c r="N269" s="121">
        <f>M269*L264</f>
        <v>2025301.2727852012</v>
      </c>
      <c r="P269" s="92"/>
      <c r="Q269" s="92"/>
      <c r="R269" s="92" t="s">
        <v>397</v>
      </c>
      <c r="S269" s="120"/>
      <c r="T269" s="113">
        <v>7.5320426523647788E-2</v>
      </c>
      <c r="U269" s="121">
        <f>T269*S264</f>
        <v>1140275.8369374431</v>
      </c>
      <c r="V269" s="120"/>
      <c r="W269" s="113">
        <v>7.5320426523647788E-2</v>
      </c>
      <c r="X269" s="121">
        <f>W269*V264</f>
        <v>1235829.6387444008</v>
      </c>
      <c r="Y269" s="120"/>
      <c r="Z269" s="113">
        <v>7.5320426523647788E-2</v>
      </c>
      <c r="AA269" s="121">
        <f>Z269*Y264</f>
        <v>1293795.0018424005</v>
      </c>
      <c r="AC269" s="92"/>
      <c r="AD269" s="92"/>
      <c r="AE269" s="92" t="s">
        <v>397</v>
      </c>
      <c r="AF269" s="114"/>
      <c r="AG269" s="120"/>
      <c r="AH269" s="113">
        <v>0.12511204146631302</v>
      </c>
      <c r="AI269" s="121">
        <f>AH269*AG264</f>
        <v>344431.46393904136</v>
      </c>
      <c r="AJ269" s="120"/>
      <c r="AK269" s="113">
        <v>0.12511204146631302</v>
      </c>
      <c r="AL269" s="121">
        <f>AK269*AJ264</f>
        <v>352880.67936296127</v>
      </c>
      <c r="AM269" s="120"/>
      <c r="AN269" s="113">
        <v>0.12511204146631302</v>
      </c>
      <c r="AO269" s="121">
        <f>AN269*AM264</f>
        <v>326765.72345306922</v>
      </c>
    </row>
    <row r="270" spans="2:41" x14ac:dyDescent="0.2">
      <c r="B270" s="92"/>
      <c r="C270" s="92"/>
      <c r="D270" s="92" t="s">
        <v>398</v>
      </c>
      <c r="E270" s="92" t="s">
        <v>398</v>
      </c>
      <c r="F270" s="120"/>
      <c r="G270" s="113">
        <v>0.1215316252554163</v>
      </c>
      <c r="H270" s="121">
        <f>G270*F264</f>
        <v>1855221.9124652075</v>
      </c>
      <c r="I270" s="120"/>
      <c r="J270" s="113">
        <v>0.1215316252554163</v>
      </c>
      <c r="K270" s="121">
        <f>J270*I264</f>
        <v>2022757.3169271168</v>
      </c>
      <c r="L270" s="120"/>
      <c r="M270" s="113">
        <v>0.1215316252554163</v>
      </c>
      <c r="N270" s="121">
        <f>M270*L264</f>
        <v>1967555.5580160206</v>
      </c>
      <c r="P270" s="92"/>
      <c r="Q270" s="92"/>
      <c r="R270" s="92" t="s">
        <v>398</v>
      </c>
      <c r="S270" s="120"/>
      <c r="T270" s="113">
        <v>0.13441998778371664</v>
      </c>
      <c r="U270" s="121">
        <f>T270*S264</f>
        <v>2034984.0162293224</v>
      </c>
      <c r="V270" s="120"/>
      <c r="W270" s="113">
        <v>0.13441998778371664</v>
      </c>
      <c r="X270" s="121">
        <f>W270*V264</f>
        <v>2205513.3329684716</v>
      </c>
      <c r="Y270" s="120"/>
      <c r="Z270" s="113">
        <v>0.13441998778371664</v>
      </c>
      <c r="AA270" s="121">
        <f>Z270*Y264</f>
        <v>2308960.7476889063</v>
      </c>
      <c r="AC270" s="92"/>
      <c r="AD270" s="92"/>
      <c r="AE270" s="92" t="s">
        <v>398</v>
      </c>
      <c r="AF270" s="114"/>
      <c r="AG270" s="120"/>
      <c r="AH270" s="113">
        <v>0.1278851905990501</v>
      </c>
      <c r="AI270" s="121">
        <f>AH270*AG264</f>
        <v>352065.89947630413</v>
      </c>
      <c r="AJ270" s="120"/>
      <c r="AK270" s="113">
        <v>0.1278851905990501</v>
      </c>
      <c r="AL270" s="121">
        <f>AK270*AJ264</f>
        <v>360702.39451096766</v>
      </c>
      <c r="AM270" s="120"/>
      <c r="AN270" s="113">
        <v>0.1278851905990501</v>
      </c>
      <c r="AO270" s="121">
        <f>AN270*AM264</f>
        <v>334008.59210089693</v>
      </c>
    </row>
    <row r="271" spans="2:41" x14ac:dyDescent="0.2">
      <c r="B271" s="92"/>
      <c r="C271" s="92"/>
      <c r="D271" s="92" t="s">
        <v>399</v>
      </c>
      <c r="E271" s="92" t="s">
        <v>399</v>
      </c>
      <c r="F271" s="120"/>
      <c r="G271" s="113">
        <v>5.5725994094784605E-2</v>
      </c>
      <c r="H271" s="121">
        <f>G271*F264</f>
        <v>850676.39901362744</v>
      </c>
      <c r="I271" s="120"/>
      <c r="J271" s="113">
        <v>5.5725994094784605E-2</v>
      </c>
      <c r="K271" s="121">
        <f>J271*I264</f>
        <v>927496.54307152668</v>
      </c>
      <c r="L271" s="120"/>
      <c r="M271" s="113">
        <v>5.5725994094784605E-2</v>
      </c>
      <c r="N271" s="121">
        <f>M271*L264</f>
        <v>902184.8360599858</v>
      </c>
      <c r="P271" s="92"/>
      <c r="Q271" s="92"/>
      <c r="R271" s="92" t="s">
        <v>399</v>
      </c>
      <c r="S271" s="120"/>
      <c r="T271" s="113">
        <v>0.1106348449468941</v>
      </c>
      <c r="U271" s="121">
        <f>T271*S264</f>
        <v>1674900.7704657144</v>
      </c>
      <c r="V271" s="120"/>
      <c r="W271" s="113">
        <v>0.1106348449468941</v>
      </c>
      <c r="X271" s="121">
        <f>W271*V264</f>
        <v>1815255.5259407109</v>
      </c>
      <c r="Y271" s="120"/>
      <c r="Z271" s="113">
        <v>0.1106348449468941</v>
      </c>
      <c r="AA271" s="121">
        <f>Z271*Y264</f>
        <v>1900398.2854101381</v>
      </c>
      <c r="AC271" s="92"/>
      <c r="AD271" s="92"/>
      <c r="AE271" s="92" t="s">
        <v>399</v>
      </c>
      <c r="AF271" s="114"/>
      <c r="AG271" s="120"/>
      <c r="AH271" s="113">
        <v>5.9226525001381841E-2</v>
      </c>
      <c r="AI271" s="121">
        <f>AH271*AG264</f>
        <v>163049.68307739453</v>
      </c>
      <c r="AJ271" s="120"/>
      <c r="AK271" s="113">
        <v>5.9226525001381841E-2</v>
      </c>
      <c r="AL271" s="121">
        <f>AK271*AJ264</f>
        <v>167049.43931733721</v>
      </c>
      <c r="AM271" s="120"/>
      <c r="AN271" s="113">
        <v>5.9226525001381841E-2</v>
      </c>
      <c r="AO271" s="121">
        <f>AN271*AM264</f>
        <v>154686.93550891153</v>
      </c>
    </row>
    <row r="272" spans="2:41" x14ac:dyDescent="0.2">
      <c r="B272" s="92"/>
      <c r="C272" s="92"/>
      <c r="D272" s="92" t="s">
        <v>400</v>
      </c>
      <c r="E272" s="92" t="s">
        <v>400</v>
      </c>
      <c r="F272" s="120"/>
      <c r="G272" s="113">
        <v>3.5883289325477942E-2</v>
      </c>
      <c r="H272" s="121">
        <f>G272*F264</f>
        <v>547770.70995344617</v>
      </c>
      <c r="I272" s="120"/>
      <c r="J272" s="113">
        <v>3.5883289325477942E-2</v>
      </c>
      <c r="K272" s="121">
        <f>J272*I264</f>
        <v>597237.02275830787</v>
      </c>
      <c r="L272" s="120"/>
      <c r="M272" s="113">
        <v>3.5883289325477942E-2</v>
      </c>
      <c r="N272" s="121">
        <f>M272*L264</f>
        <v>580938.21426200774</v>
      </c>
      <c r="P272" s="92"/>
      <c r="Q272" s="92"/>
      <c r="R272" s="92" t="s">
        <v>400</v>
      </c>
      <c r="S272" s="120"/>
      <c r="T272" s="113">
        <v>3.4135813243684532E-2</v>
      </c>
      <c r="U272" s="121">
        <f>T272*S264</f>
        <v>516782.03128286696</v>
      </c>
      <c r="V272" s="120"/>
      <c r="W272" s="113">
        <v>3.4135813243684532E-2</v>
      </c>
      <c r="X272" s="121">
        <f>W272*V264</f>
        <v>560087.77029354917</v>
      </c>
      <c r="Y272" s="120"/>
      <c r="Z272" s="113">
        <v>3.4135813243684532E-2</v>
      </c>
      <c r="AA272" s="121">
        <f>Z272*Y264</f>
        <v>586358.1314776357</v>
      </c>
      <c r="AC272" s="92"/>
      <c r="AD272" s="92"/>
      <c r="AE272" s="92" t="s">
        <v>400</v>
      </c>
      <c r="AF272" s="114"/>
      <c r="AG272" s="120"/>
      <c r="AH272" s="113">
        <v>3.8412543798757047E-2</v>
      </c>
      <c r="AI272" s="121">
        <f>AH272*AG264</f>
        <v>105749.12325917727</v>
      </c>
      <c r="AJ272" s="120"/>
      <c r="AK272" s="113">
        <v>3.8412543798757047E-2</v>
      </c>
      <c r="AL272" s="121">
        <f>AK272*AJ264</f>
        <v>108343.24492590626</v>
      </c>
      <c r="AM272" s="120"/>
      <c r="AN272" s="113">
        <v>3.8412543798757047E-2</v>
      </c>
      <c r="AO272" s="121">
        <f>AN272*AM264</f>
        <v>100325.29656590417</v>
      </c>
    </row>
    <row r="273" spans="2:41" x14ac:dyDescent="0.2">
      <c r="B273" s="103" t="s">
        <v>9</v>
      </c>
      <c r="C273" t="s">
        <v>94</v>
      </c>
      <c r="D273" s="80" t="s">
        <v>401</v>
      </c>
      <c r="E273" s="80" t="s">
        <v>401</v>
      </c>
      <c r="F273" s="115">
        <v>10817518.568686385</v>
      </c>
      <c r="G273" s="116">
        <v>6.9277836169605367E-2</v>
      </c>
      <c r="H273" s="117">
        <f>G273*F273</f>
        <v>749414.27916311927</v>
      </c>
      <c r="I273" s="115">
        <v>12305867.479856616</v>
      </c>
      <c r="J273" s="116">
        <v>6.9277836169605367E-2</v>
      </c>
      <c r="K273" s="117">
        <f>J273*I273</f>
        <v>852523.87119438115</v>
      </c>
      <c r="L273" s="115">
        <v>11985720.746056652</v>
      </c>
      <c r="M273" s="116">
        <v>6.9277836169605367E-2</v>
      </c>
      <c r="N273" s="117">
        <f>M273*L273</f>
        <v>830344.79821995297</v>
      </c>
      <c r="P273" s="103" t="s">
        <v>9</v>
      </c>
      <c r="Q273" t="s">
        <v>94</v>
      </c>
      <c r="R273" s="80" t="s">
        <v>401</v>
      </c>
      <c r="S273" s="115">
        <v>6289530.3560877414</v>
      </c>
      <c r="T273" s="116">
        <v>7.1764092585666711E-2</v>
      </c>
      <c r="U273" s="117">
        <f>T273*S273</f>
        <v>451362.43879464199</v>
      </c>
      <c r="V273" s="115">
        <v>7118001.6832996299</v>
      </c>
      <c r="W273" s="116">
        <v>7.1764092585666711E-2</v>
      </c>
      <c r="X273" s="117">
        <f>W273*V273</f>
        <v>510816.93182524614</v>
      </c>
      <c r="Y273" s="115">
        <v>7781328.6273609158</v>
      </c>
      <c r="Z273" s="116">
        <v>7.1764092585666711E-2</v>
      </c>
      <c r="AA273" s="117">
        <f>Z273*Y273</f>
        <v>558419.98805342766</v>
      </c>
      <c r="AC273" s="103" t="s">
        <v>9</v>
      </c>
      <c r="AD273" t="s">
        <v>94</v>
      </c>
      <c r="AE273" s="80" t="s">
        <v>401</v>
      </c>
      <c r="AF273" s="118"/>
      <c r="AG273" s="115">
        <v>1967800.0492696087</v>
      </c>
      <c r="AH273" s="116">
        <v>7.3649824253446114E-2</v>
      </c>
      <c r="AI273" s="117">
        <f>AH273*AG273</f>
        <v>144928.12779462928</v>
      </c>
      <c r="AJ273" s="115">
        <v>2147217.9663380845</v>
      </c>
      <c r="AK273" s="116">
        <v>7.3649824253446114E-2</v>
      </c>
      <c r="AL273" s="117">
        <f>AK273*AJ273</f>
        <v>158142.2258546419</v>
      </c>
      <c r="AM273" s="115">
        <v>2023610.5713505901</v>
      </c>
      <c r="AN273" s="116">
        <v>7.3649824253446114E-2</v>
      </c>
      <c r="AO273" s="117">
        <f>AN273*AM273</f>
        <v>149038.56293738662</v>
      </c>
    </row>
    <row r="274" spans="2:41" x14ac:dyDescent="0.2">
      <c r="B274" s="80"/>
      <c r="C274" s="80"/>
      <c r="D274" s="80" t="s">
        <v>402</v>
      </c>
      <c r="E274" s="80" t="s">
        <v>402</v>
      </c>
      <c r="F274" s="119">
        <v>0</v>
      </c>
      <c r="G274" s="116">
        <v>0.34706971939854447</v>
      </c>
      <c r="H274" s="117">
        <f>G274*F273</f>
        <v>3754433.134222528</v>
      </c>
      <c r="I274" s="119">
        <v>0</v>
      </c>
      <c r="J274" s="116">
        <v>0.34706971939854447</v>
      </c>
      <c r="K274" s="117">
        <f>J274*I273</f>
        <v>4270993.9731895095</v>
      </c>
      <c r="L274" s="119">
        <v>0</v>
      </c>
      <c r="M274" s="116">
        <v>0.34706971939854447</v>
      </c>
      <c r="N274" s="117">
        <f>M274*L273</f>
        <v>4159880.7361231954</v>
      </c>
      <c r="P274" s="80"/>
      <c r="Q274" s="80"/>
      <c r="R274" s="80" t="s">
        <v>402</v>
      </c>
      <c r="S274" s="119">
        <v>0</v>
      </c>
      <c r="T274" s="116">
        <v>0.36127382916260897</v>
      </c>
      <c r="U274" s="117">
        <f>T274*S273</f>
        <v>2272242.7153782859</v>
      </c>
      <c r="V274" s="119">
        <v>0</v>
      </c>
      <c r="W274" s="116">
        <v>0.36127382916260897</v>
      </c>
      <c r="X274" s="117">
        <f>W274*V273</f>
        <v>2571547.7241115537</v>
      </c>
      <c r="Y274" s="119">
        <v>0</v>
      </c>
      <c r="Z274" s="116">
        <v>0.36127382916260897</v>
      </c>
      <c r="AA274" s="117">
        <f>Z274*Y273</f>
        <v>2811190.3891793061</v>
      </c>
      <c r="AC274" s="80"/>
      <c r="AD274" s="80"/>
      <c r="AE274" s="80" t="s">
        <v>402</v>
      </c>
      <c r="AF274" s="118"/>
      <c r="AG274" s="119">
        <v>0</v>
      </c>
      <c r="AH274" s="116">
        <v>0.34435754183661971</v>
      </c>
      <c r="AI274" s="117">
        <f>AH274*AG273</f>
        <v>677626.78779246158</v>
      </c>
      <c r="AJ274" s="119">
        <v>0</v>
      </c>
      <c r="AK274" s="116">
        <v>0.34435754183661971</v>
      </c>
      <c r="AL274" s="117">
        <f>AK274*AJ273</f>
        <v>739410.70067560847</v>
      </c>
      <c r="AM274" s="119">
        <v>0</v>
      </c>
      <c r="AN274" s="116">
        <v>0.34435754183661971</v>
      </c>
      <c r="AO274" s="117">
        <f>AN274*AM273</f>
        <v>696845.56198488676</v>
      </c>
    </row>
    <row r="275" spans="2:41" x14ac:dyDescent="0.2">
      <c r="B275" s="80"/>
      <c r="C275" s="80"/>
      <c r="D275" s="80" t="s">
        <v>292</v>
      </c>
      <c r="E275" s="80" t="s">
        <v>292</v>
      </c>
      <c r="F275" s="115"/>
      <c r="G275" s="116">
        <v>0.24650195357128232</v>
      </c>
      <c r="H275" s="117">
        <f>G275*F273</f>
        <v>2666539.4599748156</v>
      </c>
      <c r="I275" s="115"/>
      <c r="J275" s="116">
        <v>0.24650195357128232</v>
      </c>
      <c r="K275" s="117">
        <f>J275*I273</f>
        <v>3033420.3741739686</v>
      </c>
      <c r="L275" s="115"/>
      <c r="M275" s="116">
        <v>0.24650195357128232</v>
      </c>
      <c r="N275" s="117">
        <f>M275*L273</f>
        <v>2954503.5788628119</v>
      </c>
      <c r="P275" s="80"/>
      <c r="Q275" s="80"/>
      <c r="R275" s="80" t="s">
        <v>292</v>
      </c>
      <c r="S275" s="115"/>
      <c r="T275" s="116">
        <v>0.24434799585378264</v>
      </c>
      <c r="U275" s="117">
        <f>T275*S273</f>
        <v>1536834.1373715675</v>
      </c>
      <c r="V275" s="115"/>
      <c r="W275" s="116">
        <v>0.24434799585378264</v>
      </c>
      <c r="X275" s="117">
        <f>W275*V273</f>
        <v>1739269.4457981158</v>
      </c>
      <c r="Y275" s="115"/>
      <c r="Z275" s="116">
        <v>0.24434799585378264</v>
      </c>
      <c r="AA275" s="117">
        <f>Z275*Y273</f>
        <v>1901352.0551753051</v>
      </c>
      <c r="AC275" s="80"/>
      <c r="AD275" s="80"/>
      <c r="AE275" s="80" t="s">
        <v>292</v>
      </c>
      <c r="AF275" s="118"/>
      <c r="AG275" s="115"/>
      <c r="AH275" s="116">
        <v>0.24859111790438926</v>
      </c>
      <c r="AI275" s="117">
        <f>AH275*AG273</f>
        <v>489177.61406024429</v>
      </c>
      <c r="AJ275" s="115"/>
      <c r="AK275" s="116">
        <v>0.24859111790438926</v>
      </c>
      <c r="AL275" s="117">
        <f>AK275*AJ273</f>
        <v>533779.31463637366</v>
      </c>
      <c r="AM275" s="115"/>
      <c r="AN275" s="116">
        <v>0.24859111790438926</v>
      </c>
      <c r="AO275" s="117">
        <f>AN275*AM273</f>
        <v>503051.61413518304</v>
      </c>
    </row>
    <row r="276" spans="2:41" x14ac:dyDescent="0.2">
      <c r="B276" s="80"/>
      <c r="C276" s="80"/>
      <c r="D276" s="80" t="s">
        <v>403</v>
      </c>
      <c r="E276" s="80" t="s">
        <v>403</v>
      </c>
      <c r="F276" s="115"/>
      <c r="G276" s="116">
        <v>8.0448022745389008E-2</v>
      </c>
      <c r="H276" s="117">
        <f>G276*F273</f>
        <v>870247.97986235027</v>
      </c>
      <c r="I276" s="115"/>
      <c r="J276" s="116">
        <v>8.0448022745389008E-2</v>
      </c>
      <c r="K276" s="117">
        <f>J276*I273</f>
        <v>989982.706921248</v>
      </c>
      <c r="L276" s="115"/>
      <c r="M276" s="116">
        <v>8.0448022745389008E-2</v>
      </c>
      <c r="N276" s="117">
        <f>M276*L273</f>
        <v>964227.53519864648</v>
      </c>
      <c r="P276" s="80"/>
      <c r="Q276" s="80"/>
      <c r="R276" s="80" t="s">
        <v>403</v>
      </c>
      <c r="S276" s="115"/>
      <c r="T276" s="116">
        <v>7.4690439673595066E-2</v>
      </c>
      <c r="U276" s="117">
        <f>T276*S273</f>
        <v>469767.78763661633</v>
      </c>
      <c r="V276" s="115"/>
      <c r="W276" s="116">
        <v>7.4690439673595066E-2</v>
      </c>
      <c r="X276" s="117">
        <f>W276*V273</f>
        <v>531646.67532303918</v>
      </c>
      <c r="Y276" s="115"/>
      <c r="Z276" s="116">
        <v>7.4690439673595066E-2</v>
      </c>
      <c r="AA276" s="117">
        <f>Z276*Y273</f>
        <v>581190.85642231873</v>
      </c>
      <c r="AC276" s="80"/>
      <c r="AD276" s="80"/>
      <c r="AE276" s="80" t="s">
        <v>403</v>
      </c>
      <c r="AF276" s="118"/>
      <c r="AG276" s="115"/>
      <c r="AH276" s="116">
        <v>8.0912009774224081E-2</v>
      </c>
      <c r="AI276" s="117">
        <f>AH276*AG273</f>
        <v>159218.65682022119</v>
      </c>
      <c r="AJ276" s="115"/>
      <c r="AK276" s="116">
        <v>8.0912009774224081E-2</v>
      </c>
      <c r="AL276" s="117">
        <f>AK276*AJ273</f>
        <v>173735.72107973666</v>
      </c>
      <c r="AM276" s="115"/>
      <c r="AN276" s="116">
        <v>8.0912009774224081E-2</v>
      </c>
      <c r="AO276" s="117">
        <f>AN276*AM273</f>
        <v>163734.39832834213</v>
      </c>
    </row>
    <row r="277" spans="2:41" x14ac:dyDescent="0.2">
      <c r="B277" s="80"/>
      <c r="C277" s="80"/>
      <c r="D277" s="80" t="s">
        <v>404</v>
      </c>
      <c r="E277" s="80" t="s">
        <v>404</v>
      </c>
      <c r="F277" s="115"/>
      <c r="G277" s="116">
        <v>0.14206064646445984</v>
      </c>
      <c r="H277" s="117">
        <f>G277*F273</f>
        <v>1536743.6810088861</v>
      </c>
      <c r="I277" s="115"/>
      <c r="J277" s="116">
        <v>0.14206064646445984</v>
      </c>
      <c r="K277" s="117">
        <f>J277*I273</f>
        <v>1748179.4894944041</v>
      </c>
      <c r="L277" s="115"/>
      <c r="M277" s="116">
        <v>0.14206064646445984</v>
      </c>
      <c r="N277" s="117">
        <f>M277*L273</f>
        <v>1702699.2375272959</v>
      </c>
      <c r="P277" s="80"/>
      <c r="Q277" s="80"/>
      <c r="R277" s="80" t="s">
        <v>404</v>
      </c>
      <c r="S277" s="115"/>
      <c r="T277" s="116">
        <v>0.12628254725639274</v>
      </c>
      <c r="U277" s="117">
        <f>T277*S273</f>
        <v>794257.91441316681</v>
      </c>
      <c r="V277" s="115"/>
      <c r="W277" s="116">
        <v>0.12628254725639274</v>
      </c>
      <c r="X277" s="117">
        <f>W277*V273</f>
        <v>898879.38394236856</v>
      </c>
      <c r="Y277" s="115"/>
      <c r="Z277" s="116">
        <v>0.12628254725639274</v>
      </c>
      <c r="AA277" s="117">
        <f>Z277*Y273</f>
        <v>982646.00010222651</v>
      </c>
      <c r="AC277" s="80"/>
      <c r="AD277" s="80"/>
      <c r="AE277" s="80" t="s">
        <v>404</v>
      </c>
      <c r="AF277" s="118"/>
      <c r="AG277" s="115"/>
      <c r="AH277" s="116">
        <v>0.13582528068424066</v>
      </c>
      <c r="AI277" s="117">
        <f>AH277*AG273</f>
        <v>267276.99402250722</v>
      </c>
      <c r="AJ277" s="115"/>
      <c r="AK277" s="116">
        <v>0.13582528068424066</v>
      </c>
      <c r="AL277" s="117">
        <f>AK277*AJ273</f>
        <v>291646.48296811472</v>
      </c>
      <c r="AM277" s="115"/>
      <c r="AN277" s="116">
        <v>0.13582528068424066</v>
      </c>
      <c r="AO277" s="117">
        <f>AN277*AM273</f>
        <v>274857.47384929052</v>
      </c>
    </row>
    <row r="278" spans="2:41" x14ac:dyDescent="0.2">
      <c r="B278" s="80"/>
      <c r="C278" s="80"/>
      <c r="D278" s="80" t="s">
        <v>405</v>
      </c>
      <c r="E278" s="80" t="s">
        <v>405</v>
      </c>
      <c r="F278" s="115"/>
      <c r="G278" s="116">
        <v>0.114641821650719</v>
      </c>
      <c r="H278" s="117">
        <f>G278*F273</f>
        <v>1240140.0344546856</v>
      </c>
      <c r="I278" s="115"/>
      <c r="J278" s="116">
        <v>0.114641821650719</v>
      </c>
      <c r="K278" s="117">
        <f>J278*I273</f>
        <v>1410767.064883105</v>
      </c>
      <c r="L278" s="115"/>
      <c r="M278" s="116">
        <v>0.114641821650719</v>
      </c>
      <c r="N278" s="117">
        <f>M278*L273</f>
        <v>1374064.8601247494</v>
      </c>
      <c r="P278" s="80"/>
      <c r="Q278" s="80"/>
      <c r="R278" s="80" t="s">
        <v>405</v>
      </c>
      <c r="S278" s="115"/>
      <c r="T278" s="116">
        <v>0.12164109546795379</v>
      </c>
      <c r="U278" s="117">
        <f>T278*S273</f>
        <v>765065.36249346239</v>
      </c>
      <c r="V278" s="115"/>
      <c r="W278" s="116">
        <v>0.12164109546795379</v>
      </c>
      <c r="X278" s="117">
        <f>W278*V273</f>
        <v>865841.52229930612</v>
      </c>
      <c r="Y278" s="115"/>
      <c r="Z278" s="116">
        <v>0.12164109546795379</v>
      </c>
      <c r="AA278" s="117">
        <f>Z278*Y273</f>
        <v>946529.33842833096</v>
      </c>
      <c r="AC278" s="80"/>
      <c r="AD278" s="80"/>
      <c r="AE278" s="80" t="s">
        <v>405</v>
      </c>
      <c r="AF278" s="118"/>
      <c r="AG278" s="115"/>
      <c r="AH278" s="116">
        <v>0.1166642255470802</v>
      </c>
      <c r="AI278" s="117">
        <f>AH278*AG273</f>
        <v>229571.86877954516</v>
      </c>
      <c r="AJ278" s="115"/>
      <c r="AK278" s="116">
        <v>0.1166642255470802</v>
      </c>
      <c r="AL278" s="117">
        <f>AK278*AJ273</f>
        <v>250503.52112360916</v>
      </c>
      <c r="AM278" s="115"/>
      <c r="AN278" s="116">
        <v>0.1166642255470802</v>
      </c>
      <c r="AO278" s="117">
        <f>AN278*AM273</f>
        <v>236082.96011550108</v>
      </c>
    </row>
    <row r="279" spans="2:41" x14ac:dyDescent="0.2">
      <c r="B279" s="92" t="s">
        <v>9</v>
      </c>
      <c r="C279" s="123" t="s">
        <v>675</v>
      </c>
      <c r="D279" s="92" t="s">
        <v>406</v>
      </c>
      <c r="E279" s="92" t="s">
        <v>406</v>
      </c>
      <c r="F279" s="120">
        <v>10234401.423264511</v>
      </c>
      <c r="G279" s="113">
        <v>6.993918319539702E-2</v>
      </c>
      <c r="H279" s="121">
        <f>G279*F279</f>
        <v>715785.67603692866</v>
      </c>
      <c r="I279" s="120">
        <v>11248956.375804527</v>
      </c>
      <c r="J279" s="113">
        <v>6.993918319539702E-2</v>
      </c>
      <c r="K279" s="121">
        <f>J279*I279</f>
        <v>786742.82072442211</v>
      </c>
      <c r="L279" s="120">
        <v>10995858.141916366</v>
      </c>
      <c r="M279" s="113">
        <v>6.993918319539702E-2</v>
      </c>
      <c r="N279" s="121">
        <f>M279*L279</f>
        <v>769041.33697808662</v>
      </c>
      <c r="P279" s="92" t="s">
        <v>9</v>
      </c>
      <c r="Q279" s="123" t="s">
        <v>675</v>
      </c>
      <c r="R279" s="92" t="s">
        <v>406</v>
      </c>
      <c r="S279" s="120">
        <v>5724435.4963861927</v>
      </c>
      <c r="T279" s="113">
        <v>9.2542292509725538E-2</v>
      </c>
      <c r="U279" s="121">
        <f>T279*S279</f>
        <v>529752.3841596269</v>
      </c>
      <c r="V279" s="120">
        <v>6436811.8318896107</v>
      </c>
      <c r="W279" s="113">
        <v>9.2542292509725538E-2</v>
      </c>
      <c r="X279" s="121">
        <f>W279*V279</f>
        <v>595677.32337679062</v>
      </c>
      <c r="Y279" s="120">
        <v>7057912.468156836</v>
      </c>
      <c r="Z279" s="113">
        <v>9.2542292509725538E-2</v>
      </c>
      <c r="AA279" s="121">
        <f>Z279*Y279</f>
        <v>653155.40013620886</v>
      </c>
      <c r="AC279" s="92" t="s">
        <v>9</v>
      </c>
      <c r="AD279" s="123" t="s">
        <v>675</v>
      </c>
      <c r="AE279" s="92" t="s">
        <v>406</v>
      </c>
      <c r="AF279" s="114"/>
      <c r="AG279" s="120">
        <v>1845291.8273351402</v>
      </c>
      <c r="AH279" s="113">
        <v>6.9291716634090478E-2</v>
      </c>
      <c r="AI279" s="121">
        <f>AH279*AG279</f>
        <v>127863.43840690955</v>
      </c>
      <c r="AJ279" s="120">
        <v>1980021.2201197052</v>
      </c>
      <c r="AK279" s="113">
        <v>6.9291716634090478E-2</v>
      </c>
      <c r="AL279" s="121">
        <f>AK279*AJ279</f>
        <v>137199.06931402069</v>
      </c>
      <c r="AM279" s="120">
        <v>1875753.0549524401</v>
      </c>
      <c r="AN279" s="113">
        <v>6.9291716634090478E-2</v>
      </c>
      <c r="AO279" s="121">
        <f>AN279*AM279</f>
        <v>129974.14915929403</v>
      </c>
    </row>
    <row r="280" spans="2:41" x14ac:dyDescent="0.2">
      <c r="B280" s="92"/>
      <c r="C280" s="92"/>
      <c r="D280" s="92" t="s">
        <v>87</v>
      </c>
      <c r="E280" s="92" t="s">
        <v>87</v>
      </c>
      <c r="F280" s="124">
        <v>0</v>
      </c>
      <c r="G280" s="113">
        <v>0.25670311467437329</v>
      </c>
      <c r="H280" s="121">
        <f>G280*F279</f>
        <v>2627202.7221798389</v>
      </c>
      <c r="I280" s="124">
        <v>0</v>
      </c>
      <c r="J280" s="113">
        <v>0.25670311467437329</v>
      </c>
      <c r="K280" s="121">
        <f>J280*I279</f>
        <v>2887642.138505172</v>
      </c>
      <c r="L280" s="124">
        <v>0</v>
      </c>
      <c r="M280" s="113">
        <v>0.25670311467437329</v>
      </c>
      <c r="N280" s="121">
        <f>M280*L279</f>
        <v>2822671.0335474983</v>
      </c>
      <c r="P280" s="92"/>
      <c r="Q280" s="92"/>
      <c r="R280" s="92" t="s">
        <v>87</v>
      </c>
      <c r="S280" s="124">
        <v>0</v>
      </c>
      <c r="T280" s="113">
        <v>0.252697352555806</v>
      </c>
      <c r="U280" s="121">
        <f>T280*S279</f>
        <v>1446549.694813272</v>
      </c>
      <c r="V280" s="124">
        <v>0</v>
      </c>
      <c r="W280" s="113">
        <v>0.252697352555806</v>
      </c>
      <c r="X280" s="121">
        <f>W280*V279</f>
        <v>1626565.3088183925</v>
      </c>
      <c r="Y280" s="124">
        <v>0</v>
      </c>
      <c r="Z280" s="113">
        <v>0.252697352555806</v>
      </c>
      <c r="AA280" s="121">
        <f>Z280*Y279</f>
        <v>1783515.7952738469</v>
      </c>
      <c r="AC280" s="92"/>
      <c r="AD280" s="92"/>
      <c r="AE280" s="92" t="s">
        <v>87</v>
      </c>
      <c r="AF280" s="114"/>
      <c r="AG280" s="124">
        <v>0</v>
      </c>
      <c r="AH280" s="113">
        <v>0.27645318814876535</v>
      </c>
      <c r="AI280" s="121">
        <f>AH280*AG279</f>
        <v>510136.80873166054</v>
      </c>
      <c r="AJ280" s="124">
        <v>0</v>
      </c>
      <c r="AK280" s="113">
        <v>0.27645318814876535</v>
      </c>
      <c r="AL280" s="121">
        <f>AK280*AJ279</f>
        <v>547383.17890430079</v>
      </c>
      <c r="AM280" s="124">
        <v>0</v>
      </c>
      <c r="AN280" s="113">
        <v>0.27645318814876535</v>
      </c>
      <c r="AO280" s="121">
        <f>AN280*AM279</f>
        <v>518557.91222138831</v>
      </c>
    </row>
    <row r="281" spans="2:41" x14ac:dyDescent="0.2">
      <c r="B281" s="92"/>
      <c r="C281" s="92"/>
      <c r="D281" s="92" t="s">
        <v>407</v>
      </c>
      <c r="E281" s="92" t="s">
        <v>407</v>
      </c>
      <c r="F281" s="120"/>
      <c r="G281" s="113">
        <v>5.4947639660456425E-2</v>
      </c>
      <c r="H281" s="121">
        <f>G281*F279</f>
        <v>562356.20154600078</v>
      </c>
      <c r="I281" s="120"/>
      <c r="J281" s="113">
        <v>5.4947639660456425E-2</v>
      </c>
      <c r="K281" s="121">
        <f>J281*I279</f>
        <v>618103.60149390099</v>
      </c>
      <c r="L281" s="120"/>
      <c r="M281" s="113">
        <v>5.4947639660456425E-2</v>
      </c>
      <c r="N281" s="121">
        <f>M281*L279</f>
        <v>604196.45093951642</v>
      </c>
      <c r="P281" s="92"/>
      <c r="Q281" s="92"/>
      <c r="R281" s="92" t="s">
        <v>407</v>
      </c>
      <c r="S281" s="120"/>
      <c r="T281" s="113">
        <v>5.6160586729318694E-2</v>
      </c>
      <c r="U281" s="121">
        <f>T281*S279</f>
        <v>321487.65617118729</v>
      </c>
      <c r="V281" s="120"/>
      <c r="W281" s="113">
        <v>5.6160586729318694E-2</v>
      </c>
      <c r="X281" s="121">
        <f>W281*V279</f>
        <v>361495.12914514123</v>
      </c>
      <c r="Y281" s="120"/>
      <c r="Z281" s="113">
        <v>5.6160586729318694E-2</v>
      </c>
      <c r="AA281" s="121">
        <f>Z281*Y279</f>
        <v>396376.50529586175</v>
      </c>
      <c r="AC281" s="92"/>
      <c r="AD281" s="92"/>
      <c r="AE281" s="92" t="s">
        <v>407</v>
      </c>
      <c r="AF281" s="114"/>
      <c r="AG281" s="120"/>
      <c r="AH281" s="113">
        <v>5.3801896361073673E-2</v>
      </c>
      <c r="AI281" s="121">
        <f>AH281*AG279</f>
        <v>99280.199650221461</v>
      </c>
      <c r="AJ281" s="120"/>
      <c r="AK281" s="113">
        <v>5.3801896361073673E-2</v>
      </c>
      <c r="AL281" s="121">
        <f>AK281*AJ279</f>
        <v>106528.89647760702</v>
      </c>
      <c r="AM281" s="120"/>
      <c r="AN281" s="113">
        <v>5.3801896361073673E-2</v>
      </c>
      <c r="AO281" s="121">
        <f>AN281*AM279</f>
        <v>100919.07146151851</v>
      </c>
    </row>
    <row r="282" spans="2:41" x14ac:dyDescent="0.2">
      <c r="B282" s="92"/>
      <c r="C282" s="92"/>
      <c r="D282" s="92" t="s">
        <v>408</v>
      </c>
      <c r="E282" s="92" t="s">
        <v>408</v>
      </c>
      <c r="F282" s="120"/>
      <c r="G282" s="113">
        <v>0.14254789390859057</v>
      </c>
      <c r="H282" s="121">
        <f>G282*F279</f>
        <v>1458892.3683014379</v>
      </c>
      <c r="I282" s="120"/>
      <c r="J282" s="113">
        <v>0.14254789390859057</v>
      </c>
      <c r="K282" s="121">
        <f>J282*I279</f>
        <v>1603515.0400405473</v>
      </c>
      <c r="L282" s="120"/>
      <c r="M282" s="113">
        <v>0.14254789390859057</v>
      </c>
      <c r="N282" s="121">
        <f>M282*L279</f>
        <v>1567436.419847806</v>
      </c>
      <c r="P282" s="92"/>
      <c r="Q282" s="92"/>
      <c r="R282" s="92" t="s">
        <v>408</v>
      </c>
      <c r="S282" s="120"/>
      <c r="T282" s="113">
        <v>0.12028026852655807</v>
      </c>
      <c r="U282" s="121">
        <f>T282*S279</f>
        <v>688536.63866829197</v>
      </c>
      <c r="V282" s="120"/>
      <c r="W282" s="113">
        <v>0.12028026852655807</v>
      </c>
      <c r="X282" s="121">
        <f>W282*V279</f>
        <v>774221.45559460856</v>
      </c>
      <c r="Y282" s="120"/>
      <c r="Z282" s="113">
        <v>0.12028026852655807</v>
      </c>
      <c r="AA282" s="121">
        <f>Z282*Y279</f>
        <v>848927.60690684651</v>
      </c>
      <c r="AC282" s="92"/>
      <c r="AD282" s="92"/>
      <c r="AE282" s="92" t="s">
        <v>408</v>
      </c>
      <c r="AF282" s="114"/>
      <c r="AG282" s="120"/>
      <c r="AH282" s="113">
        <v>0.15096065211381673</v>
      </c>
      <c r="AI282" s="121">
        <f>AH282*AG279</f>
        <v>278566.4575948093</v>
      </c>
      <c r="AJ282" s="120"/>
      <c r="AK282" s="113">
        <v>0.15096065211381673</v>
      </c>
      <c r="AL282" s="121">
        <f>AK282*AJ279</f>
        <v>298905.29458846577</v>
      </c>
      <c r="AM282" s="120"/>
      <c r="AN282" s="113">
        <v>0.15096065211381673</v>
      </c>
      <c r="AO282" s="121">
        <f>AN282*AM279</f>
        <v>283164.90438010427</v>
      </c>
    </row>
    <row r="283" spans="2:41" x14ac:dyDescent="0.2">
      <c r="B283" s="92"/>
      <c r="C283" s="92"/>
      <c r="D283" s="92" t="s">
        <v>409</v>
      </c>
      <c r="E283" s="92" t="s">
        <v>409</v>
      </c>
      <c r="F283" s="120"/>
      <c r="G283" s="113">
        <v>0.35844989223547552</v>
      </c>
      <c r="H283" s="121">
        <f>G283*F279</f>
        <v>3668520.0872637611</v>
      </c>
      <c r="I283" s="120"/>
      <c r="J283" s="113">
        <v>0.35844989223547552</v>
      </c>
      <c r="K283" s="121">
        <f>J283*I279</f>
        <v>4032187.2006686977</v>
      </c>
      <c r="L283" s="120"/>
      <c r="M283" s="113">
        <v>0.35844989223547552</v>
      </c>
      <c r="N283" s="121">
        <f>M283*L279</f>
        <v>3941464.1660064976</v>
      </c>
      <c r="P283" s="92"/>
      <c r="Q283" s="92"/>
      <c r="R283" s="92" t="s">
        <v>409</v>
      </c>
      <c r="S283" s="120"/>
      <c r="T283" s="113">
        <v>0.34639779647368313</v>
      </c>
      <c r="U283" s="121">
        <f>T283*S279</f>
        <v>1982931.8420039117</v>
      </c>
      <c r="V283" s="120"/>
      <c r="W283" s="113">
        <v>0.34639779647368313</v>
      </c>
      <c r="X283" s="121">
        <f>W283*V279</f>
        <v>2229697.434882293</v>
      </c>
      <c r="Y283" s="120"/>
      <c r="Z283" s="113">
        <v>0.34639779647368313</v>
      </c>
      <c r="AA283" s="121">
        <f>Z283*Y279</f>
        <v>2444845.3266736623</v>
      </c>
      <c r="AC283" s="92"/>
      <c r="AD283" s="92"/>
      <c r="AE283" s="92" t="s">
        <v>409</v>
      </c>
      <c r="AF283" s="114"/>
      <c r="AG283" s="120"/>
      <c r="AH283" s="113">
        <v>0.3300358281029771</v>
      </c>
      <c r="AI283" s="121">
        <f>AH283*AG279</f>
        <v>609012.41632620886</v>
      </c>
      <c r="AJ283" s="120"/>
      <c r="AK283" s="113">
        <v>0.3300358281029771</v>
      </c>
      <c r="AL283" s="121">
        <f>AK283*AJ279</f>
        <v>653477.94304367399</v>
      </c>
      <c r="AM283" s="120"/>
      <c r="AN283" s="113">
        <v>0.3300358281029771</v>
      </c>
      <c r="AO283" s="121">
        <f>AN283*AM279</f>
        <v>619065.71280791773</v>
      </c>
    </row>
    <row r="284" spans="2:41" x14ac:dyDescent="0.2">
      <c r="B284" s="92"/>
      <c r="C284" s="92"/>
      <c r="D284" s="92" t="s">
        <v>79</v>
      </c>
      <c r="E284" s="92" t="s">
        <v>79</v>
      </c>
      <c r="F284" s="120"/>
      <c r="G284" s="113">
        <v>0.11741227632570712</v>
      </c>
      <c r="H284" s="121">
        <f>G284*F279</f>
        <v>1201644.367936543</v>
      </c>
      <c r="I284" s="120"/>
      <c r="J284" s="113">
        <v>0.11741227632570712</v>
      </c>
      <c r="K284" s="121">
        <f>J284*I279</f>
        <v>1320765.5743717861</v>
      </c>
      <c r="L284" s="120"/>
      <c r="M284" s="113">
        <v>0.11741227632570712</v>
      </c>
      <c r="N284" s="121">
        <f>M284*L279</f>
        <v>1291048.7345969609</v>
      </c>
      <c r="P284" s="92"/>
      <c r="Q284" s="92"/>
      <c r="R284" s="92" t="s">
        <v>79</v>
      </c>
      <c r="S284" s="120"/>
      <c r="T284" s="113">
        <v>0.13192170320490848</v>
      </c>
      <c r="U284" s="121">
        <f>T284*S279</f>
        <v>755177.28056990227</v>
      </c>
      <c r="V284" s="120"/>
      <c r="W284" s="113">
        <v>0.13192170320490848</v>
      </c>
      <c r="X284" s="121">
        <f>W284*V279</f>
        <v>849155.18007238454</v>
      </c>
      <c r="Y284" s="120"/>
      <c r="Z284" s="113">
        <v>0.13192170320490848</v>
      </c>
      <c r="AA284" s="121">
        <f>Z284*Y279</f>
        <v>931091.83387040917</v>
      </c>
      <c r="AC284" s="92"/>
      <c r="AD284" s="92"/>
      <c r="AE284" s="92" t="s">
        <v>79</v>
      </c>
      <c r="AF284" s="114"/>
      <c r="AG284" s="120"/>
      <c r="AH284" s="113">
        <v>0.11945671863927669</v>
      </c>
      <c r="AI284" s="121">
        <f>AH284*AG279</f>
        <v>220432.5066253306</v>
      </c>
      <c r="AJ284" s="120"/>
      <c r="AK284" s="113">
        <v>0.11945671863927669</v>
      </c>
      <c r="AL284" s="121">
        <f>AK284*AJ279</f>
        <v>236526.83779163696</v>
      </c>
      <c r="AM284" s="120"/>
      <c r="AN284" s="113">
        <v>0.11945671863927669</v>
      </c>
      <c r="AO284" s="121">
        <f>AN284*AM279</f>
        <v>224071.30492221736</v>
      </c>
    </row>
    <row r="285" spans="2:41" x14ac:dyDescent="0.2">
      <c r="B285" s="103" t="s">
        <v>9</v>
      </c>
      <c r="C285" t="s">
        <v>95</v>
      </c>
      <c r="D285" s="80" t="s">
        <v>410</v>
      </c>
      <c r="E285" s="80" t="s">
        <v>410</v>
      </c>
      <c r="F285" s="115">
        <v>12012190.62972947</v>
      </c>
      <c r="G285" s="116">
        <v>0.56128444668583355</v>
      </c>
      <c r="H285" s="117">
        <f>G285*F285</f>
        <v>6742255.7710924605</v>
      </c>
      <c r="I285" s="115">
        <v>13389026.852157746</v>
      </c>
      <c r="J285" s="116">
        <v>0.56128444668583355</v>
      </c>
      <c r="K285" s="117">
        <f>J285*I285</f>
        <v>7515052.5283751283</v>
      </c>
      <c r="L285" s="115">
        <v>12907300.648432398</v>
      </c>
      <c r="M285" s="116">
        <v>0.56128444668583355</v>
      </c>
      <c r="N285" s="117">
        <f>M285*L285</f>
        <v>7244667.1026630793</v>
      </c>
      <c r="P285" s="103" t="s">
        <v>9</v>
      </c>
      <c r="Q285" t="s">
        <v>95</v>
      </c>
      <c r="R285" s="80" t="s">
        <v>410</v>
      </c>
      <c r="S285" s="115">
        <v>5819457.5148793235</v>
      </c>
      <c r="T285" s="116">
        <v>0.51771532567831102</v>
      </c>
      <c r="U285" s="117">
        <f>T285*S285</f>
        <v>3012822.3425868433</v>
      </c>
      <c r="V285" s="115">
        <v>6524898.7891128622</v>
      </c>
      <c r="W285" s="116">
        <v>0.51771532567831102</v>
      </c>
      <c r="X285" s="117">
        <f>W285*V285</f>
        <v>3378040.1016235827</v>
      </c>
      <c r="Y285" s="115">
        <v>6920523.1561713573</v>
      </c>
      <c r="Z285" s="116">
        <v>0.51771532567831102</v>
      </c>
      <c r="AA285" s="117">
        <f>Z285*Y285</f>
        <v>3582860.899661547</v>
      </c>
      <c r="AC285" s="103" t="s">
        <v>9</v>
      </c>
      <c r="AD285" t="s">
        <v>95</v>
      </c>
      <c r="AE285" s="80" t="s">
        <v>410</v>
      </c>
      <c r="AF285" s="118"/>
      <c r="AG285" s="115">
        <v>2220760.412036235</v>
      </c>
      <c r="AH285" s="116">
        <v>0.5514644184661196</v>
      </c>
      <c r="AI285" s="117">
        <f>AH285*AG285</f>
        <v>1224670.3491761424</v>
      </c>
      <c r="AJ285" s="115">
        <v>2390089.1514709434</v>
      </c>
      <c r="AK285" s="116">
        <v>0.5514644184661196</v>
      </c>
      <c r="AL285" s="117">
        <f>AK285*AJ285</f>
        <v>1318049.1239981051</v>
      </c>
      <c r="AM285" s="115">
        <v>2209499.731571978</v>
      </c>
      <c r="AN285" s="116">
        <v>0.5514644184661196</v>
      </c>
      <c r="AO285" s="117">
        <f>AN285*AM285</f>
        <v>1218460.4845723882</v>
      </c>
    </row>
    <row r="286" spans="2:41" x14ac:dyDescent="0.2">
      <c r="B286" s="80"/>
      <c r="C286" s="80"/>
      <c r="D286" s="80" t="s">
        <v>278</v>
      </c>
      <c r="E286" s="80" t="s">
        <v>278</v>
      </c>
      <c r="F286" s="119">
        <v>0</v>
      </c>
      <c r="G286" s="116">
        <v>0.10951857843906644</v>
      </c>
      <c r="H286" s="117">
        <f>G286*F285</f>
        <v>1315558.0417070459</v>
      </c>
      <c r="I286" s="119">
        <v>0</v>
      </c>
      <c r="J286" s="116">
        <v>0.10951857843906644</v>
      </c>
      <c r="K286" s="117">
        <f>J286*I285</f>
        <v>1466347.1875308049</v>
      </c>
      <c r="L286" s="119">
        <v>0</v>
      </c>
      <c r="M286" s="116">
        <v>0.10951857843906644</v>
      </c>
      <c r="N286" s="117">
        <f>M286*L285</f>
        <v>1413589.2185019567</v>
      </c>
      <c r="P286" s="80"/>
      <c r="Q286" s="80"/>
      <c r="R286" s="80" t="s">
        <v>278</v>
      </c>
      <c r="S286" s="119">
        <v>0</v>
      </c>
      <c r="T286" s="116">
        <v>8.2852105056649319E-2</v>
      </c>
      <c r="U286" s="117">
        <f>T286*S285</f>
        <v>482154.30539548909</v>
      </c>
      <c r="V286" s="119">
        <v>0</v>
      </c>
      <c r="W286" s="116">
        <v>8.2852105056649319E-2</v>
      </c>
      <c r="X286" s="117">
        <f>W286*V285</f>
        <v>540601.59995958279</v>
      </c>
      <c r="Y286" s="119">
        <v>0</v>
      </c>
      <c r="Z286" s="116">
        <v>8.2852105056649319E-2</v>
      </c>
      <c r="AA286" s="117">
        <f>Z286*Y285</f>
        <v>573379.91158208367</v>
      </c>
      <c r="AC286" s="80"/>
      <c r="AD286" s="80"/>
      <c r="AE286" s="80" t="s">
        <v>278</v>
      </c>
      <c r="AF286" s="118"/>
      <c r="AG286" s="119">
        <v>0</v>
      </c>
      <c r="AH286" s="116">
        <v>0.11175679632223366</v>
      </c>
      <c r="AI286" s="117">
        <f>AH286*AG285</f>
        <v>248185.06904841322</v>
      </c>
      <c r="AJ286" s="119">
        <v>0</v>
      </c>
      <c r="AK286" s="116">
        <v>0.11175679632223366</v>
      </c>
      <c r="AL286" s="117">
        <f>AK286*AJ285</f>
        <v>267108.70649291849</v>
      </c>
      <c r="AM286" s="119">
        <v>0</v>
      </c>
      <c r="AN286" s="116">
        <v>0.11175679632223366</v>
      </c>
      <c r="AO286" s="117">
        <f>AN286*AM285</f>
        <v>246926.61147531949</v>
      </c>
    </row>
    <row r="287" spans="2:41" x14ac:dyDescent="0.2">
      <c r="B287" s="80"/>
      <c r="C287" s="80"/>
      <c r="D287" s="80" t="s">
        <v>411</v>
      </c>
      <c r="E287" s="80" t="s">
        <v>411</v>
      </c>
      <c r="F287" s="115"/>
      <c r="G287" s="116">
        <v>0.2175343341102027</v>
      </c>
      <c r="H287" s="117">
        <f>G287*F285</f>
        <v>2613063.8898430169</v>
      </c>
      <c r="I287" s="115"/>
      <c r="J287" s="116">
        <v>0.2175343341102027</v>
      </c>
      <c r="K287" s="117">
        <f>J287*I285</f>
        <v>2912573.0406677588</v>
      </c>
      <c r="L287" s="115"/>
      <c r="M287" s="116">
        <v>0.2175343341102027</v>
      </c>
      <c r="N287" s="117">
        <f>M287*L285</f>
        <v>2807781.0517169293</v>
      </c>
      <c r="P287" s="80"/>
      <c r="Q287" s="80"/>
      <c r="R287" s="80" t="s">
        <v>411</v>
      </c>
      <c r="S287" s="115"/>
      <c r="T287" s="116">
        <v>0.26183135138810365</v>
      </c>
      <c r="U287" s="117">
        <f>T287*S285</f>
        <v>1523716.4254665086</v>
      </c>
      <c r="V287" s="115"/>
      <c r="W287" s="116">
        <v>0.26183135138810365</v>
      </c>
      <c r="X287" s="117">
        <f>W287*V285</f>
        <v>1708423.0676240218</v>
      </c>
      <c r="Y287" s="115"/>
      <c r="Z287" s="116">
        <v>0.26183135138810365</v>
      </c>
      <c r="AA287" s="117">
        <f>Z287*Y285</f>
        <v>1812009.9302930108</v>
      </c>
      <c r="AC287" s="80"/>
      <c r="AD287" s="80"/>
      <c r="AE287" s="80" t="s">
        <v>411</v>
      </c>
      <c r="AF287" s="118"/>
      <c r="AG287" s="115"/>
      <c r="AH287" s="116">
        <v>0.22458135969215454</v>
      </c>
      <c r="AI287" s="117">
        <f>AH287*AG285</f>
        <v>498741.39288560703</v>
      </c>
      <c r="AJ287" s="115"/>
      <c r="AK287" s="116">
        <v>0.22458135969215454</v>
      </c>
      <c r="AL287" s="117">
        <f>AK287*AJ285</f>
        <v>536769.47142281232</v>
      </c>
      <c r="AM287" s="115"/>
      <c r="AN287" s="116">
        <v>0.22458135969215454</v>
      </c>
      <c r="AO287" s="117">
        <f>AN287*AM285</f>
        <v>496212.45395588526</v>
      </c>
    </row>
    <row r="288" spans="2:41" x14ac:dyDescent="0.2">
      <c r="B288" s="80"/>
      <c r="C288" s="80"/>
      <c r="D288" s="80" t="s">
        <v>294</v>
      </c>
      <c r="E288" s="80" t="s">
        <v>294</v>
      </c>
      <c r="F288" s="115"/>
      <c r="G288" s="116">
        <v>0.11166264076489742</v>
      </c>
      <c r="H288" s="117">
        <f>G288*F285</f>
        <v>1341312.9270869486</v>
      </c>
      <c r="I288" s="115"/>
      <c r="J288" s="116">
        <v>0.11166264076489742</v>
      </c>
      <c r="K288" s="117">
        <f>J288*I285</f>
        <v>1495054.0955840556</v>
      </c>
      <c r="L288" s="115"/>
      <c r="M288" s="116">
        <v>0.11166264076489742</v>
      </c>
      <c r="N288" s="117">
        <f>M288*L285</f>
        <v>1441263.2755504344</v>
      </c>
      <c r="P288" s="80"/>
      <c r="Q288" s="80"/>
      <c r="R288" s="80" t="s">
        <v>294</v>
      </c>
      <c r="S288" s="115"/>
      <c r="T288" s="116">
        <v>0.13760121787693602</v>
      </c>
      <c r="U288" s="117">
        <f>T288*S285</f>
        <v>800764.44143048243</v>
      </c>
      <c r="V288" s="115"/>
      <c r="W288" s="116">
        <v>0.13760121787693602</v>
      </c>
      <c r="X288" s="117">
        <f>W288*V285</f>
        <v>897834.01990567497</v>
      </c>
      <c r="Y288" s="115"/>
      <c r="Z288" s="116">
        <v>0.13760121787693602</v>
      </c>
      <c r="AA288" s="117">
        <f>Z288*Y285</f>
        <v>952272.41463471588</v>
      </c>
      <c r="AC288" s="80"/>
      <c r="AD288" s="80"/>
      <c r="AE288" s="80" t="s">
        <v>294</v>
      </c>
      <c r="AF288" s="118"/>
      <c r="AG288" s="115"/>
      <c r="AH288" s="116">
        <v>0.11219742551949222</v>
      </c>
      <c r="AI288" s="117">
        <f>AH288*AG285</f>
        <v>249163.60092607231</v>
      </c>
      <c r="AJ288" s="115"/>
      <c r="AK288" s="116">
        <v>0.11219742551949222</v>
      </c>
      <c r="AL288" s="117">
        <f>AK288*AJ285</f>
        <v>268161.84955710749</v>
      </c>
      <c r="AM288" s="115"/>
      <c r="AN288" s="116">
        <v>0.11219742551949222</v>
      </c>
      <c r="AO288" s="117">
        <f>AN288*AM285</f>
        <v>247900.18156838504</v>
      </c>
    </row>
    <row r="289" spans="2:41" x14ac:dyDescent="0.2">
      <c r="B289" s="92" t="s">
        <v>9</v>
      </c>
      <c r="C289" s="123" t="s">
        <v>96</v>
      </c>
      <c r="D289" s="92" t="s">
        <v>412</v>
      </c>
      <c r="E289" s="92" t="s">
        <v>412</v>
      </c>
      <c r="F289" s="120">
        <v>3838775.8428630317</v>
      </c>
      <c r="G289" s="113">
        <v>0.24725464283264553</v>
      </c>
      <c r="H289" s="121">
        <f>G289*F289</f>
        <v>949155.14994168666</v>
      </c>
      <c r="I289" s="120">
        <v>4175173.3561506751</v>
      </c>
      <c r="J289" s="113">
        <v>0.24725464283264553</v>
      </c>
      <c r="K289" s="121">
        <f>J289*I289</f>
        <v>1032330.9969394131</v>
      </c>
      <c r="L289" s="120">
        <v>4032435.5489419764</v>
      </c>
      <c r="M289" s="113">
        <v>0.24725464283264553</v>
      </c>
      <c r="N289" s="121">
        <f>M289*L289</f>
        <v>997038.41139931127</v>
      </c>
      <c r="P289" s="92" t="s">
        <v>9</v>
      </c>
      <c r="Q289" s="123" t="s">
        <v>96</v>
      </c>
      <c r="R289" s="92" t="s">
        <v>412</v>
      </c>
      <c r="S289" s="120">
        <v>2722075.0751440939</v>
      </c>
      <c r="T289" s="113">
        <v>0.32134337175264505</v>
      </c>
      <c r="U289" s="121">
        <f>T289*S289</f>
        <v>874720.78281063773</v>
      </c>
      <c r="V289" s="120">
        <v>3041252.0987297366</v>
      </c>
      <c r="W289" s="113">
        <v>0.32134337175264505</v>
      </c>
      <c r="X289" s="121">
        <f>W289*V289</f>
        <v>977286.20375562168</v>
      </c>
      <c r="Y289" s="120">
        <v>3290834.385956639</v>
      </c>
      <c r="Z289" s="113">
        <v>0.32134337175264505</v>
      </c>
      <c r="AA289" s="121">
        <f>Z289*Y289</f>
        <v>1057487.8174628515</v>
      </c>
      <c r="AC289" s="92" t="s">
        <v>9</v>
      </c>
      <c r="AD289" s="123" t="s">
        <v>96</v>
      </c>
      <c r="AE289" s="92" t="s">
        <v>412</v>
      </c>
      <c r="AF289" s="114"/>
      <c r="AG289" s="120">
        <v>707896.43199966522</v>
      </c>
      <c r="AH289" s="113">
        <v>0.25890624562875381</v>
      </c>
      <c r="AI289" s="121">
        <f>AH289*AG289</f>
        <v>183278.80750302374</v>
      </c>
      <c r="AJ289" s="120">
        <v>752833.2231852843</v>
      </c>
      <c r="AK289" s="113">
        <v>0.25890624562875381</v>
      </c>
      <c r="AL289" s="121">
        <f>AK289*AJ289</f>
        <v>194913.22339949565</v>
      </c>
      <c r="AM289" s="120">
        <v>685006.2313777263</v>
      </c>
      <c r="AN289" s="113">
        <v>0.25890624562875381</v>
      </c>
      <c r="AO289" s="121">
        <f>AN289*AM289</f>
        <v>177352.39159830858</v>
      </c>
    </row>
    <row r="290" spans="2:41" x14ac:dyDescent="0.2">
      <c r="B290" s="92"/>
      <c r="C290" s="92"/>
      <c r="D290" s="92" t="s">
        <v>413</v>
      </c>
      <c r="E290" s="92" t="s">
        <v>413</v>
      </c>
      <c r="F290" s="124">
        <v>0</v>
      </c>
      <c r="G290" s="113">
        <v>0.54459703990583952</v>
      </c>
      <c r="H290" s="121">
        <f>G290*F289</f>
        <v>2090585.9608852512</v>
      </c>
      <c r="I290" s="124">
        <v>0</v>
      </c>
      <c r="J290" s="113">
        <v>0.54459703990583952</v>
      </c>
      <c r="K290" s="121">
        <f>J290*I289</f>
        <v>2273787.050853387</v>
      </c>
      <c r="L290" s="124">
        <v>0</v>
      </c>
      <c r="M290" s="113">
        <v>0.54459703990583952</v>
      </c>
      <c r="N290" s="121">
        <f>M290*L289</f>
        <v>2196052.4635648793</v>
      </c>
      <c r="P290" s="92"/>
      <c r="Q290" s="92"/>
      <c r="R290" s="92" t="s">
        <v>413</v>
      </c>
      <c r="S290" s="124">
        <v>0</v>
      </c>
      <c r="T290" s="113">
        <v>0.43310276137012083</v>
      </c>
      <c r="U290" s="121">
        <f>T290*S289</f>
        <v>1178938.2317016863</v>
      </c>
      <c r="V290" s="124">
        <v>0</v>
      </c>
      <c r="W290" s="113">
        <v>0.43310276137012083</v>
      </c>
      <c r="X290" s="121">
        <f>W290*V289</f>
        <v>1317174.6819825242</v>
      </c>
      <c r="Y290" s="124">
        <v>0</v>
      </c>
      <c r="Z290" s="113">
        <v>0.43310276137012083</v>
      </c>
      <c r="AA290" s="121">
        <f>Z290*Y289</f>
        <v>1425269.4597695663</v>
      </c>
      <c r="AC290" s="92"/>
      <c r="AD290" s="92"/>
      <c r="AE290" s="92" t="s">
        <v>413</v>
      </c>
      <c r="AF290" s="114"/>
      <c r="AG290" s="124">
        <v>0</v>
      </c>
      <c r="AH290" s="113">
        <v>0.52848649815335125</v>
      </c>
      <c r="AI290" s="121">
        <f>AH290*AG289</f>
        <v>374113.70640275499</v>
      </c>
      <c r="AJ290" s="124">
        <v>0</v>
      </c>
      <c r="AK290" s="113">
        <v>0.52848649815335125</v>
      </c>
      <c r="AL290" s="121">
        <f>AK290*AJ289</f>
        <v>397862.19381469121</v>
      </c>
      <c r="AM290" s="124">
        <v>0</v>
      </c>
      <c r="AN290" s="113">
        <v>0.52848649815335125</v>
      </c>
      <c r="AO290" s="121">
        <f>AN290*AM289</f>
        <v>362016.54443403886</v>
      </c>
    </row>
    <row r="291" spans="2:41" x14ac:dyDescent="0.2">
      <c r="B291" s="92"/>
      <c r="C291" s="92"/>
      <c r="D291" s="92" t="s">
        <v>414</v>
      </c>
      <c r="E291" s="92" t="s">
        <v>414</v>
      </c>
      <c r="F291" s="120"/>
      <c r="G291" s="113">
        <v>0.20814831726151495</v>
      </c>
      <c r="H291" s="121">
        <f>G291*F289</f>
        <v>799034.73203609372</v>
      </c>
      <c r="I291" s="120"/>
      <c r="J291" s="113">
        <v>0.20814831726151495</v>
      </c>
      <c r="K291" s="121">
        <f>J291*I289</f>
        <v>869055.30835787486</v>
      </c>
      <c r="L291" s="120"/>
      <c r="M291" s="113">
        <v>0.20814831726151495</v>
      </c>
      <c r="N291" s="121">
        <f>M291*L289</f>
        <v>839344.67397778574</v>
      </c>
      <c r="P291" s="92"/>
      <c r="Q291" s="92"/>
      <c r="R291" s="92" t="s">
        <v>414</v>
      </c>
      <c r="S291" s="120"/>
      <c r="T291" s="113">
        <v>0.24555386687723424</v>
      </c>
      <c r="U291" s="121">
        <f>T291*S289</f>
        <v>668416.06063177029</v>
      </c>
      <c r="V291" s="120"/>
      <c r="W291" s="113">
        <v>0.24555386687723424</v>
      </c>
      <c r="X291" s="121">
        <f>W291*V289</f>
        <v>746791.21299159096</v>
      </c>
      <c r="Y291" s="120"/>
      <c r="Z291" s="113">
        <v>0.24555386687723424</v>
      </c>
      <c r="AA291" s="121">
        <f>Z291*Y289</f>
        <v>808077.10872422135</v>
      </c>
      <c r="AC291" s="92"/>
      <c r="AD291" s="92"/>
      <c r="AE291" s="92" t="s">
        <v>414</v>
      </c>
      <c r="AF291" s="114"/>
      <c r="AG291" s="120"/>
      <c r="AH291" s="113">
        <v>0.21260725621789509</v>
      </c>
      <c r="AI291" s="121">
        <f>AH291*AG289</f>
        <v>150503.91809388658</v>
      </c>
      <c r="AJ291" s="120"/>
      <c r="AK291" s="113">
        <v>0.21260725621789509</v>
      </c>
      <c r="AL291" s="121">
        <f>AK291*AJ289</f>
        <v>160057.80597109752</v>
      </c>
      <c r="AM291" s="120"/>
      <c r="AN291" s="113">
        <v>0.21260725621789509</v>
      </c>
      <c r="AO291" s="121">
        <f>AN291*AM289</f>
        <v>145637.29534537898</v>
      </c>
    </row>
    <row r="292" spans="2:41" x14ac:dyDescent="0.2">
      <c r="B292" s="103" t="s">
        <v>9</v>
      </c>
      <c r="C292" t="s">
        <v>97</v>
      </c>
      <c r="D292" s="80" t="s">
        <v>415</v>
      </c>
      <c r="E292" s="80" t="s">
        <v>415</v>
      </c>
      <c r="F292" s="115">
        <v>6905725.6928777145</v>
      </c>
      <c r="G292" s="116">
        <v>3.3292199796546337E-2</v>
      </c>
      <c r="H292" s="117">
        <f>G292*F292</f>
        <v>229906.79950742825</v>
      </c>
      <c r="I292" s="115">
        <v>7929691.0187844997</v>
      </c>
      <c r="J292" s="116">
        <v>3.3292199796546337E-2</v>
      </c>
      <c r="K292" s="117">
        <f>J292*I292</f>
        <v>263996.85772225267</v>
      </c>
      <c r="L292" s="115">
        <v>7688786.0889737746</v>
      </c>
      <c r="M292" s="116">
        <v>3.3292199796546337E-2</v>
      </c>
      <c r="N292" s="117">
        <f>M292*L292</f>
        <v>255976.60266702101</v>
      </c>
      <c r="P292" s="103" t="s">
        <v>9</v>
      </c>
      <c r="Q292" t="s">
        <v>97</v>
      </c>
      <c r="R292" s="80" t="s">
        <v>415</v>
      </c>
      <c r="S292" s="115">
        <v>9547171.2671123035</v>
      </c>
      <c r="T292" s="116">
        <v>3.5958295132152859E-2</v>
      </c>
      <c r="U292" s="117">
        <f>T292*S292</f>
        <v>343300.00210003398</v>
      </c>
      <c r="V292" s="115">
        <v>10552465.188295696</v>
      </c>
      <c r="W292" s="116">
        <v>3.5958295132152859E-2</v>
      </c>
      <c r="X292" s="117">
        <f>W292*V292</f>
        <v>379448.6576125056</v>
      </c>
      <c r="Y292" s="115">
        <v>11271090.387700994</v>
      </c>
      <c r="Z292" s="116">
        <v>3.5958295132152859E-2</v>
      </c>
      <c r="AA292" s="117">
        <f>Z292*Y292</f>
        <v>405289.1946221235</v>
      </c>
      <c r="AC292" s="103" t="s">
        <v>9</v>
      </c>
      <c r="AD292" t="s">
        <v>97</v>
      </c>
      <c r="AE292" s="80" t="s">
        <v>415</v>
      </c>
      <c r="AF292" s="118"/>
      <c r="AG292" s="115">
        <v>1345193.8525608056</v>
      </c>
      <c r="AH292" s="116">
        <v>3.7262667567172288E-2</v>
      </c>
      <c r="AI292" s="117">
        <f>AH292*AG292</f>
        <v>50125.511341377074</v>
      </c>
      <c r="AJ292" s="115">
        <v>1421580.1907794301</v>
      </c>
      <c r="AK292" s="116">
        <v>3.7262667567172288E-2</v>
      </c>
      <c r="AL292" s="117">
        <f>AK292*AJ292</f>
        <v>52971.870069091266</v>
      </c>
      <c r="AM292" s="115">
        <v>1317297.8860872127</v>
      </c>
      <c r="AN292" s="116">
        <v>3.7262667567172288E-2</v>
      </c>
      <c r="AO292" s="117">
        <f>AN292*AM292</f>
        <v>49086.033216206597</v>
      </c>
    </row>
    <row r="293" spans="2:41" x14ac:dyDescent="0.2">
      <c r="B293" s="80"/>
      <c r="C293" s="80"/>
      <c r="D293" s="80" t="s">
        <v>416</v>
      </c>
      <c r="E293" s="80" t="s">
        <v>416</v>
      </c>
      <c r="F293" s="119">
        <v>0</v>
      </c>
      <c r="G293" s="116">
        <v>9.0705465654460762E-2</v>
      </c>
      <c r="H293" s="117">
        <f>G293*F292</f>
        <v>626387.06465444679</v>
      </c>
      <c r="I293" s="119">
        <v>0</v>
      </c>
      <c r="J293" s="116">
        <v>9.0705465654460762E-2</v>
      </c>
      <c r="K293" s="117">
        <f>J293*I292</f>
        <v>719266.31635484344</v>
      </c>
      <c r="L293" s="119">
        <v>0</v>
      </c>
      <c r="M293" s="116">
        <v>9.0705465654460762E-2</v>
      </c>
      <c r="N293" s="117">
        <f>M293*L292</f>
        <v>697414.92251790641</v>
      </c>
      <c r="P293" s="80"/>
      <c r="Q293" s="80"/>
      <c r="R293" s="80" t="s">
        <v>416</v>
      </c>
      <c r="S293" s="119">
        <v>0</v>
      </c>
      <c r="T293" s="116">
        <v>8.7095828780304432E-2</v>
      </c>
      <c r="U293" s="117">
        <f>T293*S292</f>
        <v>831518.7940166553</v>
      </c>
      <c r="V293" s="119">
        <v>0</v>
      </c>
      <c r="W293" s="116">
        <v>8.7095828780304432E-2</v>
      </c>
      <c r="X293" s="117">
        <f>W293*V292</f>
        <v>919075.70124992495</v>
      </c>
      <c r="Y293" s="119">
        <v>0</v>
      </c>
      <c r="Z293" s="116">
        <v>8.7095828780304432E-2</v>
      </c>
      <c r="AA293" s="117">
        <f>Z293*Y292</f>
        <v>981664.9585745408</v>
      </c>
      <c r="AC293" s="80"/>
      <c r="AD293" s="80"/>
      <c r="AE293" s="80" t="s">
        <v>416</v>
      </c>
      <c r="AF293" s="118"/>
      <c r="AG293" s="119">
        <v>0</v>
      </c>
      <c r="AH293" s="116">
        <v>8.9376747998425016E-2</v>
      </c>
      <c r="AI293" s="117">
        <f>AH293*AG292</f>
        <v>120229.05196935762</v>
      </c>
      <c r="AJ293" s="119">
        <v>0</v>
      </c>
      <c r="AK293" s="116">
        <v>8.9376747998425016E-2</v>
      </c>
      <c r="AL293" s="117">
        <f>AK293*AJ292</f>
        <v>127056.21447084608</v>
      </c>
      <c r="AM293" s="119">
        <v>0</v>
      </c>
      <c r="AN293" s="116">
        <v>8.9376747998425016E-2</v>
      </c>
      <c r="AO293" s="117">
        <f>AN293*AM292</f>
        <v>117735.8012036748</v>
      </c>
    </row>
    <row r="294" spans="2:41" x14ac:dyDescent="0.2">
      <c r="B294" s="80"/>
      <c r="C294" s="80"/>
      <c r="D294" s="80" t="s">
        <v>417</v>
      </c>
      <c r="E294" s="80" t="s">
        <v>417</v>
      </c>
      <c r="F294" s="115"/>
      <c r="G294" s="116">
        <v>3.8453995335752972E-2</v>
      </c>
      <c r="H294" s="117">
        <f>G294*F292</f>
        <v>265552.74358390912</v>
      </c>
      <c r="I294" s="115"/>
      <c r="J294" s="116">
        <v>3.8453995335752972E-2</v>
      </c>
      <c r="K294" s="117">
        <f>J294*I292</f>
        <v>304928.30145030137</v>
      </c>
      <c r="L294" s="115"/>
      <c r="M294" s="116">
        <v>3.8453995335752972E-2</v>
      </c>
      <c r="N294" s="117">
        <f>M294*L292</f>
        <v>295664.54440299986</v>
      </c>
      <c r="P294" s="80"/>
      <c r="Q294" s="80"/>
      <c r="R294" s="80" t="s">
        <v>417</v>
      </c>
      <c r="S294" s="115"/>
      <c r="T294" s="116">
        <v>3.4824818360985471E-2</v>
      </c>
      <c r="U294" s="117">
        <f>T294*S292</f>
        <v>332478.50523840549</v>
      </c>
      <c r="V294" s="115"/>
      <c r="W294" s="116">
        <v>3.4824818360985471E-2</v>
      </c>
      <c r="X294" s="117">
        <f>W294*V292</f>
        <v>367487.68344301998</v>
      </c>
      <c r="Y294" s="115"/>
      <c r="Z294" s="116">
        <v>3.4824818360985471E-2</v>
      </c>
      <c r="AA294" s="117">
        <f>Z294*Y292</f>
        <v>392513.67548193643</v>
      </c>
      <c r="AC294" s="80"/>
      <c r="AD294" s="80"/>
      <c r="AE294" s="80" t="s">
        <v>417</v>
      </c>
      <c r="AF294" s="118"/>
      <c r="AG294" s="115"/>
      <c r="AH294" s="116">
        <v>4.0312144476207436E-2</v>
      </c>
      <c r="AI294" s="117">
        <f>AH294*AG292</f>
        <v>54227.648932937278</v>
      </c>
      <c r="AJ294" s="115"/>
      <c r="AK294" s="116">
        <v>4.0312144476207436E-2</v>
      </c>
      <c r="AL294" s="117">
        <f>AK294*AJ292</f>
        <v>57306.946035214918</v>
      </c>
      <c r="AM294" s="115"/>
      <c r="AN294" s="116">
        <v>4.0312144476207436E-2</v>
      </c>
      <c r="AO294" s="117">
        <f>AN294*AM292</f>
        <v>53103.102702150361</v>
      </c>
    </row>
    <row r="295" spans="2:41" x14ac:dyDescent="0.2">
      <c r="B295" s="80"/>
      <c r="C295" s="80"/>
      <c r="D295" s="80" t="s">
        <v>418</v>
      </c>
      <c r="E295" s="80" t="s">
        <v>418</v>
      </c>
      <c r="F295" s="115"/>
      <c r="G295" s="116">
        <v>9.9793418099266173E-2</v>
      </c>
      <c r="H295" s="117">
        <f>G295*F292</f>
        <v>689145.97134819033</v>
      </c>
      <c r="I295" s="115"/>
      <c r="J295" s="116">
        <v>9.9793418099266173E-2</v>
      </c>
      <c r="K295" s="117">
        <f>J295*I292</f>
        <v>791330.97123555746</v>
      </c>
      <c r="L295" s="115"/>
      <c r="M295" s="116">
        <v>9.9793418099266173E-2</v>
      </c>
      <c r="N295" s="117">
        <f>M295*L292</f>
        <v>767290.24485278141</v>
      </c>
      <c r="P295" s="80"/>
      <c r="Q295" s="80"/>
      <c r="R295" s="80" t="s">
        <v>418</v>
      </c>
      <c r="S295" s="115"/>
      <c r="T295" s="116">
        <v>8.4046661069527281E-2</v>
      </c>
      <c r="U295" s="117">
        <f>T295*S292</f>
        <v>802407.8676597171</v>
      </c>
      <c r="V295" s="115"/>
      <c r="W295" s="116">
        <v>8.4046661069527281E-2</v>
      </c>
      <c r="X295" s="117">
        <f>W295*V292</f>
        <v>886899.46512867371</v>
      </c>
      <c r="Y295" s="115"/>
      <c r="Z295" s="116">
        <v>8.4046661069527281E-2</v>
      </c>
      <c r="AA295" s="117">
        <f>Z295*Y292</f>
        <v>947297.51369911223</v>
      </c>
      <c r="AC295" s="80"/>
      <c r="AD295" s="80"/>
      <c r="AE295" s="80" t="s">
        <v>418</v>
      </c>
      <c r="AF295" s="118"/>
      <c r="AG295" s="115"/>
      <c r="AH295" s="116">
        <v>0.10514211299893361</v>
      </c>
      <c r="AI295" s="117">
        <f>AH295*AG292</f>
        <v>141436.52405141905</v>
      </c>
      <c r="AJ295" s="115"/>
      <c r="AK295" s="116">
        <v>0.10514211299893361</v>
      </c>
      <c r="AL295" s="117">
        <f>AK295*AJ292</f>
        <v>149467.94505597645</v>
      </c>
      <c r="AM295" s="115"/>
      <c r="AN295" s="116">
        <v>0.10514211299893361</v>
      </c>
      <c r="AO295" s="117">
        <f>AN295*AM292</f>
        <v>138503.48319223808</v>
      </c>
    </row>
    <row r="296" spans="2:41" x14ac:dyDescent="0.2">
      <c r="B296" s="80"/>
      <c r="C296" s="80"/>
      <c r="D296" s="80" t="s">
        <v>93</v>
      </c>
      <c r="E296" s="80" t="s">
        <v>93</v>
      </c>
      <c r="F296" s="115"/>
      <c r="G296" s="116">
        <v>2.7702121673300342E-2</v>
      </c>
      <c r="H296" s="117">
        <f>G296*F292</f>
        <v>191303.25338653475</v>
      </c>
      <c r="I296" s="115"/>
      <c r="J296" s="116">
        <v>2.7702121673300342E-2</v>
      </c>
      <c r="K296" s="117">
        <f>J296*I292</f>
        <v>219669.26543404517</v>
      </c>
      <c r="L296" s="115"/>
      <c r="M296" s="116">
        <v>2.7702121673300342E-2</v>
      </c>
      <c r="N296" s="117">
        <f>M296*L292</f>
        <v>212995.68775673056</v>
      </c>
      <c r="P296" s="80"/>
      <c r="Q296" s="80"/>
      <c r="R296" s="80" t="s">
        <v>93</v>
      </c>
      <c r="S296" s="115"/>
      <c r="T296" s="116">
        <v>2.3406136670968997E-2</v>
      </c>
      <c r="U296" s="117">
        <f>T296*S292</f>
        <v>223462.39549917882</v>
      </c>
      <c r="V296" s="115"/>
      <c r="W296" s="116">
        <v>2.3406136670968997E-2</v>
      </c>
      <c r="X296" s="117">
        <f>W296*V292</f>
        <v>246992.44241289166</v>
      </c>
      <c r="Y296" s="115"/>
      <c r="Z296" s="116">
        <v>2.3406136670968997E-2</v>
      </c>
      <c r="AA296" s="117">
        <f>Z296*Y292</f>
        <v>263812.68204537441</v>
      </c>
      <c r="AC296" s="80"/>
      <c r="AD296" s="80"/>
      <c r="AE296" s="80" t="s">
        <v>93</v>
      </c>
      <c r="AF296" s="118"/>
      <c r="AG296" s="115"/>
      <c r="AH296" s="116">
        <v>2.9898914204403382E-2</v>
      </c>
      <c r="AI296" s="117">
        <f>AH296*AG292</f>
        <v>40219.835586006382</v>
      </c>
      <c r="AJ296" s="115"/>
      <c r="AK296" s="116">
        <v>2.9898914204403382E-2</v>
      </c>
      <c r="AL296" s="117">
        <f>AK296*AJ292</f>
        <v>42503.704158793575</v>
      </c>
      <c r="AM296" s="115"/>
      <c r="AN296" s="116">
        <v>2.9898914204403382E-2</v>
      </c>
      <c r="AO296" s="117">
        <f>AN296*AM292</f>
        <v>39385.776477763509</v>
      </c>
    </row>
    <row r="297" spans="2:41" x14ac:dyDescent="0.2">
      <c r="B297" s="80"/>
      <c r="C297" s="80"/>
      <c r="D297" s="80" t="s">
        <v>419</v>
      </c>
      <c r="E297" s="80" t="s">
        <v>419</v>
      </c>
      <c r="F297" s="115"/>
      <c r="G297" s="116">
        <v>0.22547669409503635</v>
      </c>
      <c r="H297" s="117">
        <f>G297*F292</f>
        <v>1557080.1995572213</v>
      </c>
      <c r="I297" s="115"/>
      <c r="J297" s="116">
        <v>0.22547669409503635</v>
      </c>
      <c r="K297" s="117">
        <f>J297*I292</f>
        <v>1787960.5161106298</v>
      </c>
      <c r="L297" s="115"/>
      <c r="M297" s="116">
        <v>0.22547669409503635</v>
      </c>
      <c r="N297" s="117">
        <f>M297*L292</f>
        <v>1733642.0689457108</v>
      </c>
      <c r="P297" s="80"/>
      <c r="Q297" s="80"/>
      <c r="R297" s="80" t="s">
        <v>419</v>
      </c>
      <c r="S297" s="115"/>
      <c r="T297" s="116">
        <v>0.20778434073076038</v>
      </c>
      <c r="U297" s="117">
        <f>T297*S292</f>
        <v>1983752.6875805883</v>
      </c>
      <c r="V297" s="115"/>
      <c r="W297" s="116">
        <v>0.20778434073076038</v>
      </c>
      <c r="X297" s="117">
        <f>W297*V292</f>
        <v>2192637.0222343202</v>
      </c>
      <c r="Y297" s="115"/>
      <c r="Z297" s="116">
        <v>0.20778434073076038</v>
      </c>
      <c r="AA297" s="117">
        <f>Z297*Y292</f>
        <v>2341956.0855252612</v>
      </c>
      <c r="AC297" s="80"/>
      <c r="AD297" s="80"/>
      <c r="AE297" s="80" t="s">
        <v>419</v>
      </c>
      <c r="AF297" s="118"/>
      <c r="AG297" s="115"/>
      <c r="AH297" s="116">
        <v>0.20918994175834033</v>
      </c>
      <c r="AI297" s="117">
        <f>AH297*AG292</f>
        <v>281401.02367087238</v>
      </c>
      <c r="AJ297" s="115"/>
      <c r="AK297" s="116">
        <v>0.20918994175834033</v>
      </c>
      <c r="AL297" s="117">
        <f>AK297*AJ292</f>
        <v>297380.27731395932</v>
      </c>
      <c r="AM297" s="115"/>
      <c r="AN297" s="116">
        <v>0.20918994175834033</v>
      </c>
      <c r="AO297" s="117">
        <f>AN297*AM292</f>
        <v>275565.46806896885</v>
      </c>
    </row>
    <row r="298" spans="2:41" x14ac:dyDescent="0.2">
      <c r="B298" s="80"/>
      <c r="C298" s="80"/>
      <c r="D298" s="80" t="s">
        <v>420</v>
      </c>
      <c r="E298" s="80" t="s">
        <v>420</v>
      </c>
      <c r="F298" s="115"/>
      <c r="G298" s="116">
        <v>0.25366266656392611</v>
      </c>
      <c r="H298" s="117">
        <f>G298*F292</f>
        <v>1751724.7938143774</v>
      </c>
      <c r="I298" s="115"/>
      <c r="J298" s="116">
        <v>0.25366266656392611</v>
      </c>
      <c r="K298" s="117">
        <f>J298*I292</f>
        <v>2011466.5688528921</v>
      </c>
      <c r="L298" s="115"/>
      <c r="M298" s="116">
        <v>0.25366266656392611</v>
      </c>
      <c r="N298" s="117">
        <f>M298*L292</f>
        <v>1950357.9819687081</v>
      </c>
      <c r="P298" s="80"/>
      <c r="Q298" s="80"/>
      <c r="R298" s="80" t="s">
        <v>420</v>
      </c>
      <c r="S298" s="115"/>
      <c r="T298" s="116">
        <v>0.26038454020321972</v>
      </c>
      <c r="U298" s="117">
        <f>T298*S292</f>
        <v>2485935.8006284279</v>
      </c>
      <c r="V298" s="115"/>
      <c r="W298" s="116">
        <v>0.26038454020321972</v>
      </c>
      <c r="X298" s="117">
        <f>W298*V292</f>
        <v>2747698.7960648569</v>
      </c>
      <c r="Y298" s="115"/>
      <c r="Z298" s="116">
        <v>0.26038454020321972</v>
      </c>
      <c r="AA298" s="117">
        <f>Z298*Y292</f>
        <v>2934817.6881904528</v>
      </c>
      <c r="AC298" s="80"/>
      <c r="AD298" s="80"/>
      <c r="AE298" s="80" t="s">
        <v>420</v>
      </c>
      <c r="AF298" s="118"/>
      <c r="AG298" s="115"/>
      <c r="AH298" s="116">
        <v>0.24870634814374665</v>
      </c>
      <c r="AI298" s="117">
        <f>AH298*AG292</f>
        <v>334558.25061581552</v>
      </c>
      <c r="AJ298" s="115"/>
      <c r="AK298" s="116">
        <v>0.24870634814374665</v>
      </c>
      <c r="AL298" s="117">
        <f>AK298*AJ292</f>
        <v>353556.01784224273</v>
      </c>
      <c r="AM298" s="115"/>
      <c r="AN298" s="116">
        <v>0.24870634814374665</v>
      </c>
      <c r="AO298" s="117">
        <f>AN298*AM292</f>
        <v>327620.34666622785</v>
      </c>
    </row>
    <row r="299" spans="2:41" x14ac:dyDescent="0.2">
      <c r="B299" s="80"/>
      <c r="C299" s="80"/>
      <c r="D299" s="80" t="s">
        <v>421</v>
      </c>
      <c r="E299" s="80" t="s">
        <v>421</v>
      </c>
      <c r="F299" s="115"/>
      <c r="G299" s="116">
        <v>0.13411375419272575</v>
      </c>
      <c r="H299" s="117">
        <f>G299*F292</f>
        <v>926152.79809699254</v>
      </c>
      <c r="I299" s="115"/>
      <c r="J299" s="116">
        <v>0.13411375419272575</v>
      </c>
      <c r="K299" s="117">
        <f>J299*I292</f>
        <v>1063480.6321175294</v>
      </c>
      <c r="L299" s="115"/>
      <c r="M299" s="116">
        <v>0.13411375419272575</v>
      </c>
      <c r="N299" s="117">
        <f>M299*L292</f>
        <v>1031171.967577078</v>
      </c>
      <c r="P299" s="80"/>
      <c r="Q299" s="80"/>
      <c r="R299" s="80" t="s">
        <v>421</v>
      </c>
      <c r="S299" s="115"/>
      <c r="T299" s="116">
        <v>0.15247795856915453</v>
      </c>
      <c r="U299" s="117">
        <f>T299*S292</f>
        <v>1455733.1849193724</v>
      </c>
      <c r="V299" s="115"/>
      <c r="W299" s="116">
        <v>0.15247795856915453</v>
      </c>
      <c r="X299" s="117">
        <f>W299*V292</f>
        <v>1609018.3497833966</v>
      </c>
      <c r="Y299" s="115"/>
      <c r="Z299" s="116">
        <v>0.15247795856915453</v>
      </c>
      <c r="AA299" s="117">
        <f>Z299*Y292</f>
        <v>1718592.853165068</v>
      </c>
      <c r="AC299" s="80"/>
      <c r="AD299" s="80"/>
      <c r="AE299" s="80" t="s">
        <v>421</v>
      </c>
      <c r="AF299" s="118"/>
      <c r="AG299" s="115"/>
      <c r="AH299" s="116">
        <v>0.14474802548308752</v>
      </c>
      <c r="AI299" s="117">
        <f>AH299*AG292</f>
        <v>194714.15405016416</v>
      </c>
      <c r="AJ299" s="115"/>
      <c r="AK299" s="116">
        <v>0.14474802548308752</v>
      </c>
      <c r="AL299" s="117">
        <f>AK299*AJ292</f>
        <v>205770.92568119336</v>
      </c>
      <c r="AM299" s="115"/>
      <c r="AN299" s="116">
        <v>0.14474802548308752</v>
      </c>
      <c r="AO299" s="117">
        <f>AN299*AM292</f>
        <v>190676.26798416919</v>
      </c>
    </row>
    <row r="300" spans="2:41" x14ac:dyDescent="0.2">
      <c r="B300" s="80"/>
      <c r="C300" s="80"/>
      <c r="D300" s="80" t="s">
        <v>422</v>
      </c>
      <c r="E300" s="80" t="s">
        <v>422</v>
      </c>
      <c r="F300" s="115"/>
      <c r="G300" s="116">
        <v>9.6799684588985205E-2</v>
      </c>
      <c r="H300" s="117">
        <f>G300*F292</f>
        <v>668472.06892861403</v>
      </c>
      <c r="I300" s="115"/>
      <c r="J300" s="116">
        <v>9.6799684588985205E-2</v>
      </c>
      <c r="K300" s="117">
        <f>J300*I292</f>
        <v>767591.58950644836</v>
      </c>
      <c r="L300" s="115"/>
      <c r="M300" s="116">
        <v>9.6799684588985205E-2</v>
      </c>
      <c r="N300" s="117">
        <f>M300*L292</f>
        <v>744272.06828483846</v>
      </c>
      <c r="P300" s="80"/>
      <c r="Q300" s="80"/>
      <c r="R300" s="80" t="s">
        <v>422</v>
      </c>
      <c r="S300" s="115"/>
      <c r="T300" s="116">
        <v>0.11402142048292614</v>
      </c>
      <c r="U300" s="117">
        <f>T300*S292</f>
        <v>1088582.0294699227</v>
      </c>
      <c r="V300" s="115"/>
      <c r="W300" s="116">
        <v>0.11402142048292614</v>
      </c>
      <c r="X300" s="117">
        <f>W300*V292</f>
        <v>1203207.0703661039</v>
      </c>
      <c r="Y300" s="115"/>
      <c r="Z300" s="116">
        <v>0.11402142048292614</v>
      </c>
      <c r="AA300" s="117">
        <f>Z300*Y292</f>
        <v>1285145.736397122</v>
      </c>
      <c r="AC300" s="80"/>
      <c r="AD300" s="80"/>
      <c r="AE300" s="80" t="s">
        <v>422</v>
      </c>
      <c r="AF300" s="118"/>
      <c r="AG300" s="115"/>
      <c r="AH300" s="116">
        <v>9.5363097369683861E-2</v>
      </c>
      <c r="AI300" s="117">
        <f>AH300*AG292</f>
        <v>128281.85234285626</v>
      </c>
      <c r="AJ300" s="115"/>
      <c r="AK300" s="116">
        <v>9.5363097369683861E-2</v>
      </c>
      <c r="AL300" s="117">
        <f>AK300*AJ292</f>
        <v>135566.29015211255</v>
      </c>
      <c r="AM300" s="115"/>
      <c r="AN300" s="116">
        <v>9.5363097369683861E-2</v>
      </c>
      <c r="AO300" s="117">
        <f>AN300*AM292</f>
        <v>125621.60657581358</v>
      </c>
    </row>
    <row r="301" spans="2:41" x14ac:dyDescent="0.2">
      <c r="B301" s="92" t="s">
        <v>9</v>
      </c>
      <c r="C301" s="123" t="s">
        <v>98</v>
      </c>
      <c r="D301" s="92" t="s">
        <v>423</v>
      </c>
      <c r="E301" s="92" t="s">
        <v>423</v>
      </c>
      <c r="F301" s="120">
        <v>5698967.2617479861</v>
      </c>
      <c r="G301" s="113">
        <v>0.2463148185353124</v>
      </c>
      <c r="H301" s="121">
        <f>G301*F301</f>
        <v>1403740.0869161414</v>
      </c>
      <c r="I301" s="120">
        <v>6273118.4743826808</v>
      </c>
      <c r="J301" s="113">
        <v>0.2463148185353124</v>
      </c>
      <c r="K301" s="121">
        <f>J301*I301</f>
        <v>1545162.0386680858</v>
      </c>
      <c r="L301" s="120">
        <v>6140624.1650307076</v>
      </c>
      <c r="M301" s="113">
        <v>0.2463148185353124</v>
      </c>
      <c r="N301" s="121">
        <f>M301*L301</f>
        <v>1512526.726903093</v>
      </c>
      <c r="P301" s="92" t="s">
        <v>9</v>
      </c>
      <c r="Q301" s="123" t="s">
        <v>98</v>
      </c>
      <c r="R301" s="92" t="s">
        <v>423</v>
      </c>
      <c r="S301" s="120">
        <v>4700190.2371330243</v>
      </c>
      <c r="T301" s="113">
        <v>0.2432141729113948</v>
      </c>
      <c r="U301" s="121">
        <f>T301*S301</f>
        <v>1143152.881050521</v>
      </c>
      <c r="V301" s="120">
        <v>5152198.3153637303</v>
      </c>
      <c r="W301" s="113">
        <v>0.2432141729113948</v>
      </c>
      <c r="X301" s="121">
        <f>W301*V301</f>
        <v>1253087.6519466713</v>
      </c>
      <c r="Y301" s="120">
        <v>5592716.5173773542</v>
      </c>
      <c r="Z301" s="113">
        <v>0.2432141729113948</v>
      </c>
      <c r="AA301" s="121">
        <f>Z301*Y301</f>
        <v>1360227.9221018297</v>
      </c>
      <c r="AC301" s="92" t="s">
        <v>9</v>
      </c>
      <c r="AD301" s="123" t="s">
        <v>98</v>
      </c>
      <c r="AE301" s="92" t="s">
        <v>423</v>
      </c>
      <c r="AF301" s="114"/>
      <c r="AG301" s="120">
        <v>1069287.4062462689</v>
      </c>
      <c r="AH301" s="113">
        <v>0.26204290224749505</v>
      </c>
      <c r="AI301" s="121">
        <f>AH301*AG301</f>
        <v>280199.17526946857</v>
      </c>
      <c r="AJ301" s="120">
        <v>1134222.6505916878</v>
      </c>
      <c r="AK301" s="113">
        <v>0.26204290224749505</v>
      </c>
      <c r="AL301" s="121">
        <f>AK301*AJ301</f>
        <v>297214.99515589239</v>
      </c>
      <c r="AM301" s="120">
        <v>1096145.1550253211</v>
      </c>
      <c r="AN301" s="113">
        <v>0.26204290224749505</v>
      </c>
      <c r="AO301" s="121">
        <f>AN301*AM301</f>
        <v>287237.05770736549</v>
      </c>
    </row>
    <row r="302" spans="2:41" x14ac:dyDescent="0.2">
      <c r="B302" s="92"/>
      <c r="C302" s="92"/>
      <c r="D302" s="92" t="s">
        <v>424</v>
      </c>
      <c r="E302" s="92" t="s">
        <v>424</v>
      </c>
      <c r="F302" s="124">
        <v>0</v>
      </c>
      <c r="G302" s="113">
        <v>8.5109704691795782E-2</v>
      </c>
      <c r="H302" s="121">
        <f>G302*F301</f>
        <v>485037.4206955831</v>
      </c>
      <c r="I302" s="124">
        <v>0</v>
      </c>
      <c r="J302" s="113">
        <v>8.5109704691795782E-2</v>
      </c>
      <c r="K302" s="121">
        <f>J302*I301</f>
        <v>533903.26085135841</v>
      </c>
      <c r="L302" s="124">
        <v>0</v>
      </c>
      <c r="M302" s="113">
        <v>8.5109704691795782E-2</v>
      </c>
      <c r="N302" s="121">
        <f>M302*L301</f>
        <v>522626.70930906857</v>
      </c>
      <c r="P302" s="92"/>
      <c r="Q302" s="92"/>
      <c r="R302" s="92" t="s">
        <v>424</v>
      </c>
      <c r="S302" s="124">
        <v>0</v>
      </c>
      <c r="T302" s="113">
        <v>7.2949840486279449E-2</v>
      </c>
      <c r="U302" s="121">
        <f>T302*S301</f>
        <v>342878.12805402209</v>
      </c>
      <c r="V302" s="124">
        <v>0</v>
      </c>
      <c r="W302" s="113">
        <v>7.2949840486279449E-2</v>
      </c>
      <c r="X302" s="121">
        <f>W302*V301</f>
        <v>375852.04525946185</v>
      </c>
      <c r="Y302" s="124">
        <v>0</v>
      </c>
      <c r="Z302" s="113">
        <v>7.2949840486279449E-2</v>
      </c>
      <c r="AA302" s="121">
        <f>Z302*Y301</f>
        <v>407987.77782765834</v>
      </c>
      <c r="AC302" s="92"/>
      <c r="AD302" s="92"/>
      <c r="AE302" s="92" t="s">
        <v>424</v>
      </c>
      <c r="AF302" s="114"/>
      <c r="AG302" s="124">
        <v>0</v>
      </c>
      <c r="AH302" s="113">
        <v>7.1320273407566734E-2</v>
      </c>
      <c r="AI302" s="121">
        <f>AH302*AG301</f>
        <v>76261.870164751774</v>
      </c>
      <c r="AJ302" s="124">
        <v>0</v>
      </c>
      <c r="AK302" s="113">
        <v>7.1320273407566734E-2</v>
      </c>
      <c r="AL302" s="121">
        <f>AK302*AJ301</f>
        <v>80893.069545254199</v>
      </c>
      <c r="AM302" s="124">
        <v>0</v>
      </c>
      <c r="AN302" s="113">
        <v>7.1320273407566734E-2</v>
      </c>
      <c r="AO302" s="121">
        <f>AN302*AM301</f>
        <v>78177.372150785523</v>
      </c>
    </row>
    <row r="303" spans="2:41" x14ac:dyDescent="0.2">
      <c r="B303" s="92"/>
      <c r="C303" s="92"/>
      <c r="D303" s="92" t="s">
        <v>425</v>
      </c>
      <c r="E303" s="92" t="s">
        <v>425</v>
      </c>
      <c r="F303" s="120"/>
      <c r="G303" s="113">
        <v>6.4789768330281397E-2</v>
      </c>
      <c r="H303" s="121">
        <f>G303*F301</f>
        <v>369234.76861051016</v>
      </c>
      <c r="I303" s="120"/>
      <c r="J303" s="113">
        <v>6.4789768330281397E-2</v>
      </c>
      <c r="K303" s="121">
        <f>J303*I301</f>
        <v>406433.89266366215</v>
      </c>
      <c r="L303" s="120"/>
      <c r="M303" s="113">
        <v>6.4789768330281397E-2</v>
      </c>
      <c r="N303" s="121">
        <f>M303*L301</f>
        <v>397849.61705566722</v>
      </c>
      <c r="P303" s="92"/>
      <c r="Q303" s="92"/>
      <c r="R303" s="92" t="s">
        <v>425</v>
      </c>
      <c r="S303" s="120"/>
      <c r="T303" s="113">
        <v>5.733496990106645E-2</v>
      </c>
      <c r="U303" s="121">
        <f>T303*S301</f>
        <v>269485.2657753083</v>
      </c>
      <c r="V303" s="120"/>
      <c r="W303" s="113">
        <v>5.733496990106645E-2</v>
      </c>
      <c r="X303" s="121">
        <f>W303*V301</f>
        <v>295401.13533570472</v>
      </c>
      <c r="Y303" s="120"/>
      <c r="Z303" s="113">
        <v>5.733496990106645E-2</v>
      </c>
      <c r="AA303" s="121">
        <f>Z303*Y301</f>
        <v>320658.23318902776</v>
      </c>
      <c r="AC303" s="92"/>
      <c r="AD303" s="92"/>
      <c r="AE303" s="92" t="s">
        <v>425</v>
      </c>
      <c r="AF303" s="114"/>
      <c r="AG303" s="120"/>
      <c r="AH303" s="113">
        <v>7.1997774765725511E-2</v>
      </c>
      <c r="AI303" s="121">
        <f>AH303*AG301</f>
        <v>76986.313834745699</v>
      </c>
      <c r="AJ303" s="120"/>
      <c r="AK303" s="113">
        <v>7.1997774765725511E-2</v>
      </c>
      <c r="AL303" s="121">
        <f>AK303*AJ301</f>
        <v>81661.506931484517</v>
      </c>
      <c r="AM303" s="120"/>
      <c r="AN303" s="113">
        <v>7.1997774765725511E-2</v>
      </c>
      <c r="AO303" s="121">
        <f>AN303*AM301</f>
        <v>78920.011982054333</v>
      </c>
    </row>
    <row r="304" spans="2:41" x14ac:dyDescent="0.2">
      <c r="B304" s="92"/>
      <c r="C304" s="92"/>
      <c r="D304" s="92" t="s">
        <v>426</v>
      </c>
      <c r="E304" s="92" t="s">
        <v>426</v>
      </c>
      <c r="F304" s="120"/>
      <c r="G304" s="113">
        <v>0.18794024749900748</v>
      </c>
      <c r="H304" s="121">
        <f>G304*F301</f>
        <v>1071065.3176616575</v>
      </c>
      <c r="I304" s="120"/>
      <c r="J304" s="113">
        <v>0.18794024749900748</v>
      </c>
      <c r="K304" s="121">
        <f>J304*I301</f>
        <v>1178971.4386660773</v>
      </c>
      <c r="L304" s="120"/>
      <c r="M304" s="113">
        <v>0.18794024749900748</v>
      </c>
      <c r="N304" s="121">
        <f>M304*L301</f>
        <v>1154070.4253742574</v>
      </c>
      <c r="P304" s="92"/>
      <c r="Q304" s="92"/>
      <c r="R304" s="92" t="s">
        <v>426</v>
      </c>
      <c r="S304" s="120"/>
      <c r="T304" s="113">
        <v>0.22874485730092009</v>
      </c>
      <c r="U304" s="121">
        <f>T304*S301</f>
        <v>1075144.3450801715</v>
      </c>
      <c r="V304" s="120"/>
      <c r="W304" s="113">
        <v>0.22874485730092009</v>
      </c>
      <c r="X304" s="121">
        <f>W304*V301</f>
        <v>1178538.8684339174</v>
      </c>
      <c r="Y304" s="120"/>
      <c r="Z304" s="113">
        <v>0.22874485730092009</v>
      </c>
      <c r="AA304" s="121">
        <f>Z304*Y301</f>
        <v>1279305.1416919816</v>
      </c>
      <c r="AC304" s="92"/>
      <c r="AD304" s="92"/>
      <c r="AE304" s="92" t="s">
        <v>426</v>
      </c>
      <c r="AF304" s="114"/>
      <c r="AG304" s="120"/>
      <c r="AH304" s="113">
        <v>0.19586438021881192</v>
      </c>
      <c r="AI304" s="121">
        <f>AH304*AG301</f>
        <v>209435.31510020641</v>
      </c>
      <c r="AJ304" s="120"/>
      <c r="AK304" s="113">
        <v>0.19586438021881192</v>
      </c>
      <c r="AL304" s="121">
        <f>AK304*AJ301</f>
        <v>222153.816488279</v>
      </c>
      <c r="AM304" s="120"/>
      <c r="AN304" s="113">
        <v>0.19586438021881192</v>
      </c>
      <c r="AO304" s="121">
        <f>AN304*AM301</f>
        <v>214695.79141888802</v>
      </c>
    </row>
    <row r="305" spans="1:41" x14ac:dyDescent="0.2">
      <c r="B305" s="92"/>
      <c r="C305" s="92"/>
      <c r="D305" s="92" t="s">
        <v>427</v>
      </c>
      <c r="E305" s="92" t="s">
        <v>427</v>
      </c>
      <c r="F305" s="120"/>
      <c r="G305" s="113">
        <v>0.41584546094360308</v>
      </c>
      <c r="H305" s="121">
        <f>G305*F301</f>
        <v>2369889.667864095</v>
      </c>
      <c r="I305" s="120"/>
      <c r="J305" s="113">
        <v>0.41584546094360308</v>
      </c>
      <c r="K305" s="121">
        <f>J305*I301</f>
        <v>2608647.8435334982</v>
      </c>
      <c r="L305" s="120"/>
      <c r="M305" s="113">
        <v>0.41584546094360308</v>
      </c>
      <c r="N305" s="121">
        <f>M305*L301</f>
        <v>2553550.6863886225</v>
      </c>
      <c r="P305" s="92"/>
      <c r="Q305" s="92"/>
      <c r="R305" s="92" t="s">
        <v>427</v>
      </c>
      <c r="S305" s="120"/>
      <c r="T305" s="113">
        <v>0.39775615940033926</v>
      </c>
      <c r="U305" s="121">
        <f>T305*S301</f>
        <v>1869529.6171730016</v>
      </c>
      <c r="V305" s="120"/>
      <c r="W305" s="113">
        <v>0.39775615940033926</v>
      </c>
      <c r="X305" s="121">
        <f>W305*V301</f>
        <v>2049318.6143879753</v>
      </c>
      <c r="Y305" s="120"/>
      <c r="Z305" s="113">
        <v>0.39775615940033926</v>
      </c>
      <c r="AA305" s="121">
        <f>Z305*Y301</f>
        <v>2224537.4425668572</v>
      </c>
      <c r="AC305" s="92"/>
      <c r="AD305" s="92"/>
      <c r="AE305" s="92" t="s">
        <v>427</v>
      </c>
      <c r="AF305" s="114"/>
      <c r="AG305" s="120"/>
      <c r="AH305" s="113">
        <v>0.39877466936040085</v>
      </c>
      <c r="AI305" s="121">
        <f>AH305*AG301</f>
        <v>426404.73187709652</v>
      </c>
      <c r="AJ305" s="120"/>
      <c r="AK305" s="113">
        <v>0.39877466936040085</v>
      </c>
      <c r="AL305" s="121">
        <f>AK305*AJ301</f>
        <v>452299.26247077773</v>
      </c>
      <c r="AM305" s="120"/>
      <c r="AN305" s="113">
        <v>0.39877466936040085</v>
      </c>
      <c r="AO305" s="121">
        <f>AN305*AM301</f>
        <v>437114.92176622775</v>
      </c>
    </row>
    <row r="306" spans="1:41" x14ac:dyDescent="0.2">
      <c r="A306" s="46">
        <v>3.8202859691956401E-2</v>
      </c>
      <c r="B306" s="80" t="s">
        <v>10</v>
      </c>
      <c r="C306" t="s">
        <v>99</v>
      </c>
      <c r="D306" s="80" t="s">
        <v>428</v>
      </c>
      <c r="E306" s="80" t="s">
        <v>428</v>
      </c>
      <c r="F306" s="115">
        <v>5965384.517143447</v>
      </c>
      <c r="G306" s="116">
        <v>4.2079171351097351E-2</v>
      </c>
      <c r="H306" s="117">
        <f>G306*F306</f>
        <v>251018.43727206223</v>
      </c>
      <c r="I306" s="115">
        <v>6208712.9644733323</v>
      </c>
      <c r="J306" s="116">
        <v>4.2079171351097351E-2</v>
      </c>
      <c r="K306" s="117">
        <f>J306*I306</f>
        <v>261257.49670185294</v>
      </c>
      <c r="L306" s="115">
        <v>6451470.4843554068</v>
      </c>
      <c r="M306" s="116">
        <v>4.2079171351097351E-2</v>
      </c>
      <c r="N306" s="117">
        <f>M306*L306</f>
        <v>271472.5319777382</v>
      </c>
      <c r="P306" s="80" t="s">
        <v>10</v>
      </c>
      <c r="Q306" t="s">
        <v>99</v>
      </c>
      <c r="R306" s="80" t="s">
        <v>428</v>
      </c>
      <c r="S306" s="115">
        <v>6046750.8231169581</v>
      </c>
      <c r="T306" s="116">
        <v>3.37220295491064E-2</v>
      </c>
      <c r="U306" s="117">
        <f>T306*S306</f>
        <v>203908.70993323351</v>
      </c>
      <c r="V306" s="115">
        <v>6443019.7259004703</v>
      </c>
      <c r="W306" s="116">
        <v>3.37220295491064E-2</v>
      </c>
      <c r="X306" s="117">
        <f>W306*V306</f>
        <v>217271.70158229108</v>
      </c>
      <c r="Y306" s="115">
        <v>6455371.1814667489</v>
      </c>
      <c r="Z306" s="116">
        <v>3.37220295491064E-2</v>
      </c>
      <c r="AA306" s="117">
        <f>Z306*Y306</f>
        <v>217688.21773187161</v>
      </c>
      <c r="AC306" s="80" t="s">
        <v>10</v>
      </c>
      <c r="AD306" t="s">
        <v>99</v>
      </c>
      <c r="AE306" s="80" t="s">
        <v>428</v>
      </c>
      <c r="AF306" s="118"/>
      <c r="AG306" s="115">
        <v>1223458.4015891037</v>
      </c>
      <c r="AH306" s="116">
        <v>3.8754979546471433E-2</v>
      </c>
      <c r="AI306" s="117">
        <f>AH306*AG306</f>
        <v>47415.105329544349</v>
      </c>
      <c r="AJ306" s="115">
        <v>1395998.1869006727</v>
      </c>
      <c r="AK306" s="116">
        <v>3.8754979546471433E-2</v>
      </c>
      <c r="AL306" s="117">
        <f>AK306*AJ306</f>
        <v>54101.881180246775</v>
      </c>
      <c r="AM306" s="115">
        <v>1286143.6534971525</v>
      </c>
      <c r="AN306" s="116">
        <v>3.8754979546471433E-2</v>
      </c>
      <c r="AO306" s="117">
        <f>AN306*AM306</f>
        <v>49844.470985106185</v>
      </c>
    </row>
    <row r="307" spans="1:41" x14ac:dyDescent="0.2">
      <c r="A307" s="46">
        <v>0.16746182320390282</v>
      </c>
      <c r="B307" s="80"/>
      <c r="C307" s="80"/>
      <c r="D307" s="80" t="s">
        <v>429</v>
      </c>
      <c r="E307" s="80" t="s">
        <v>429</v>
      </c>
      <c r="F307" s="119">
        <v>0</v>
      </c>
      <c r="G307" s="116">
        <v>0.20624176715472292</v>
      </c>
      <c r="H307" s="117">
        <f>G307*F306</f>
        <v>1230311.4445730881</v>
      </c>
      <c r="I307" s="119">
        <v>0</v>
      </c>
      <c r="J307" s="116">
        <v>0.20624176715472292</v>
      </c>
      <c r="K307" s="117">
        <f>J307*I306</f>
        <v>1280495.9335494186</v>
      </c>
      <c r="L307" s="119">
        <v>0</v>
      </c>
      <c r="M307" s="116">
        <v>0.20624176715472292</v>
      </c>
      <c r="N307" s="117">
        <f>M307*L306</f>
        <v>1330562.6734399954</v>
      </c>
      <c r="P307" s="80"/>
      <c r="Q307" s="80"/>
      <c r="R307" s="80" t="s">
        <v>429</v>
      </c>
      <c r="S307" s="119">
        <v>0</v>
      </c>
      <c r="T307" s="116">
        <v>0.17971654855432054</v>
      </c>
      <c r="U307" s="117">
        <f>T307*S306</f>
        <v>1086701.1878985765</v>
      </c>
      <c r="V307" s="119">
        <v>0</v>
      </c>
      <c r="W307" s="116">
        <v>0.17971654855432054</v>
      </c>
      <c r="X307" s="117">
        <f>W307*V306</f>
        <v>1157917.2674062368</v>
      </c>
      <c r="Y307" s="119">
        <v>0</v>
      </c>
      <c r="Z307" s="116">
        <v>0.17971654855432054</v>
      </c>
      <c r="AA307" s="117">
        <f>Z307*Y306</f>
        <v>1160137.0283702305</v>
      </c>
      <c r="AC307" s="80"/>
      <c r="AD307" s="80"/>
      <c r="AE307" s="80" t="s">
        <v>429</v>
      </c>
      <c r="AF307" s="118"/>
      <c r="AG307" s="119">
        <v>0</v>
      </c>
      <c r="AH307" s="116">
        <v>0.21752427091483192</v>
      </c>
      <c r="AI307" s="117">
        <f>AH307*AG306</f>
        <v>266131.89680029545</v>
      </c>
      <c r="AJ307" s="119">
        <v>0</v>
      </c>
      <c r="AK307" s="116">
        <v>0.21752427091483192</v>
      </c>
      <c r="AL307" s="117">
        <f>AK307*AJ306</f>
        <v>303663.48780399613</v>
      </c>
      <c r="AM307" s="119">
        <v>0</v>
      </c>
      <c r="AN307" s="116">
        <v>0.21752427091483192</v>
      </c>
      <c r="AO307" s="117">
        <f>AN307*AM306</f>
        <v>279767.4605187063</v>
      </c>
    </row>
    <row r="308" spans="1:41" x14ac:dyDescent="0.2">
      <c r="A308" s="46">
        <v>0.23998065295519511</v>
      </c>
      <c r="B308" s="80"/>
      <c r="C308" s="80"/>
      <c r="D308" s="80" t="s">
        <v>99</v>
      </c>
      <c r="E308" s="80" t="s">
        <v>99</v>
      </c>
      <c r="F308" s="115"/>
      <c r="G308" s="116">
        <v>0.28163353924843931</v>
      </c>
      <c r="H308" s="117">
        <f>G308*F306</f>
        <v>1680052.3545409511</v>
      </c>
      <c r="I308" s="115"/>
      <c r="J308" s="116">
        <v>0.28163353924843931</v>
      </c>
      <c r="K308" s="117">
        <f>J308*I306</f>
        <v>1748581.8063622941</v>
      </c>
      <c r="L308" s="115"/>
      <c r="M308" s="116">
        <v>0.28163353924843931</v>
      </c>
      <c r="N308" s="117">
        <f>M308*L306</f>
        <v>1816950.4658658563</v>
      </c>
      <c r="P308" s="80"/>
      <c r="Q308" s="80"/>
      <c r="R308" s="80" t="s">
        <v>99</v>
      </c>
      <c r="S308" s="115"/>
      <c r="T308" s="116">
        <v>0.2779115097146509</v>
      </c>
      <c r="U308" s="117">
        <f>T308*S306</f>
        <v>1680461.6501207419</v>
      </c>
      <c r="V308" s="115"/>
      <c r="W308" s="116">
        <v>0.2779115097146509</v>
      </c>
      <c r="X308" s="117">
        <f>W308*V306</f>
        <v>1790589.339146276</v>
      </c>
      <c r="Y308" s="115"/>
      <c r="Z308" s="116">
        <v>0.2779115097146509</v>
      </c>
      <c r="AA308" s="117">
        <f>Z308*Y306</f>
        <v>1794021.9508098739</v>
      </c>
      <c r="AC308" s="80"/>
      <c r="AD308" s="80"/>
      <c r="AE308" s="80" t="s">
        <v>99</v>
      </c>
      <c r="AF308" s="118"/>
      <c r="AG308" s="115"/>
      <c r="AH308" s="116">
        <v>0.27961793231009219</v>
      </c>
      <c r="AI308" s="117">
        <f>AH308*AG306</f>
        <v>342100.90851975558</v>
      </c>
      <c r="AJ308" s="115"/>
      <c r="AK308" s="116">
        <v>0.27961793231009219</v>
      </c>
      <c r="AL308" s="117">
        <f>AK308*AJ306</f>
        <v>390346.12652980373</v>
      </c>
      <c r="AM308" s="115"/>
      <c r="AN308" s="116">
        <v>0.27961793231009219</v>
      </c>
      <c r="AO308" s="117">
        <f>AN308*AM306</f>
        <v>359628.82904462144</v>
      </c>
    </row>
    <row r="309" spans="1:41" x14ac:dyDescent="0.2">
      <c r="A309" s="46">
        <v>0.16373643095250318</v>
      </c>
      <c r="B309" s="80"/>
      <c r="C309" s="80"/>
      <c r="D309" s="80" t="s">
        <v>430</v>
      </c>
      <c r="E309" s="80" t="s">
        <v>430</v>
      </c>
      <c r="F309" s="115"/>
      <c r="G309" s="116">
        <v>0.18843501854834702</v>
      </c>
      <c r="H309" s="117">
        <f>G309*F306</f>
        <v>1124087.3421359474</v>
      </c>
      <c r="I309" s="115"/>
      <c r="J309" s="116">
        <v>0.18843501854834702</v>
      </c>
      <c r="K309" s="117">
        <f>J309*I306</f>
        <v>1169938.9426218949</v>
      </c>
      <c r="L309" s="115"/>
      <c r="M309" s="116">
        <v>0.18843501854834702</v>
      </c>
      <c r="N309" s="117">
        <f>M309*L306</f>
        <v>1215682.9603836243</v>
      </c>
      <c r="P309" s="80"/>
      <c r="Q309" s="80"/>
      <c r="R309" s="80" t="s">
        <v>430</v>
      </c>
      <c r="S309" s="115"/>
      <c r="T309" s="116">
        <v>0.28543271436537737</v>
      </c>
      <c r="U309" s="117">
        <f>T309*S306</f>
        <v>1725940.5005333533</v>
      </c>
      <c r="V309" s="115"/>
      <c r="W309" s="116">
        <v>0.28543271436537737</v>
      </c>
      <c r="X309" s="117">
        <f>W309*V306</f>
        <v>1839048.609073441</v>
      </c>
      <c r="Y309" s="115"/>
      <c r="Z309" s="116">
        <v>0.28543271436537737</v>
      </c>
      <c r="AA309" s="117">
        <f>Z309*Y306</f>
        <v>1842574.1185620872</v>
      </c>
      <c r="AC309" s="80"/>
      <c r="AD309" s="80"/>
      <c r="AE309" s="80" t="s">
        <v>430</v>
      </c>
      <c r="AF309" s="118"/>
      <c r="AG309" s="115"/>
      <c r="AH309" s="116">
        <v>0.1899471484161469</v>
      </c>
      <c r="AI309" s="117">
        <f>AH309*AG306</f>
        <v>232392.43458762736</v>
      </c>
      <c r="AJ309" s="115"/>
      <c r="AK309" s="116">
        <v>0.1899471484161469</v>
      </c>
      <c r="AL309" s="117">
        <f>AK309*AJ306</f>
        <v>265165.87479589408</v>
      </c>
      <c r="AM309" s="115"/>
      <c r="AN309" s="116">
        <v>0.1899471484161469</v>
      </c>
      <c r="AO309" s="117">
        <f>AN309*AM306</f>
        <v>244299.31943530904</v>
      </c>
    </row>
    <row r="310" spans="1:41" x14ac:dyDescent="0.2">
      <c r="A310" s="46">
        <v>0.11221935464995987</v>
      </c>
      <c r="B310" s="80"/>
      <c r="C310" s="80"/>
      <c r="D310" s="80" t="s">
        <v>431</v>
      </c>
      <c r="E310" s="80" t="s">
        <v>431</v>
      </c>
      <c r="F310" s="115"/>
      <c r="G310" s="116">
        <v>9.6717482152533257E-2</v>
      </c>
      <c r="H310" s="117">
        <f>G310*F306</f>
        <v>576956.97056981956</v>
      </c>
      <c r="I310" s="115"/>
      <c r="J310" s="116">
        <v>9.6717482152533257E-2</v>
      </c>
      <c r="K310" s="117">
        <f>J310*I306</f>
        <v>600491.08533165138</v>
      </c>
      <c r="L310" s="115"/>
      <c r="M310" s="116">
        <v>9.6717482152533257E-2</v>
      </c>
      <c r="N310" s="117">
        <f>M310*L306</f>
        <v>623969.98142823915</v>
      </c>
      <c r="P310" s="80"/>
      <c r="Q310" s="80"/>
      <c r="R310" s="80" t="s">
        <v>431</v>
      </c>
      <c r="S310" s="115"/>
      <c r="T310" s="116">
        <v>7.1496933721553552E-2</v>
      </c>
      <c r="U310" s="117">
        <f>T310*S306</f>
        <v>432324.14283114253</v>
      </c>
      <c r="V310" s="115"/>
      <c r="W310" s="116">
        <v>7.1496933721553552E-2</v>
      </c>
      <c r="X310" s="117">
        <f>W310*V306</f>
        <v>460656.15430936805</v>
      </c>
      <c r="Y310" s="115"/>
      <c r="Z310" s="116">
        <v>7.1496933721553552E-2</v>
      </c>
      <c r="AA310" s="117">
        <f>Z310*Y306</f>
        <v>461539.24550935498</v>
      </c>
      <c r="AC310" s="80"/>
      <c r="AD310" s="80"/>
      <c r="AE310" s="80" t="s">
        <v>431</v>
      </c>
      <c r="AF310" s="118"/>
      <c r="AG310" s="115"/>
      <c r="AH310" s="116">
        <v>9.0769955389746665E-2</v>
      </c>
      <c r="AI310" s="117">
        <f>AH310*AG306</f>
        <v>111053.26453345371</v>
      </c>
      <c r="AJ310" s="115"/>
      <c r="AK310" s="116">
        <v>9.0769955389746665E-2</v>
      </c>
      <c r="AL310" s="117">
        <f>AK310*AJ306</f>
        <v>126714.6931491413</v>
      </c>
      <c r="AM310" s="115"/>
      <c r="AN310" s="116">
        <v>9.0769955389746665E-2</v>
      </c>
      <c r="AO310" s="117">
        <f>AN310*AM306</f>
        <v>116743.20205274233</v>
      </c>
    </row>
    <row r="311" spans="1:41" x14ac:dyDescent="0.2">
      <c r="A311" s="46">
        <v>0.10330607447734787</v>
      </c>
      <c r="B311" s="80"/>
      <c r="C311" s="80"/>
      <c r="D311" s="80" t="s">
        <v>432</v>
      </c>
      <c r="E311" s="80" t="s">
        <v>432</v>
      </c>
      <c r="F311" s="115"/>
      <c r="G311" s="116">
        <v>0.10831012767726274</v>
      </c>
      <c r="H311" s="117">
        <f>G311*F306</f>
        <v>646111.55869577301</v>
      </c>
      <c r="I311" s="115"/>
      <c r="J311" s="116">
        <v>0.10831012767726274</v>
      </c>
      <c r="K311" s="117">
        <f>J311*I306</f>
        <v>672466.49389358307</v>
      </c>
      <c r="L311" s="115"/>
      <c r="M311" s="116">
        <v>0.10831012767726274</v>
      </c>
      <c r="N311" s="117">
        <f>M311*L306</f>
        <v>698759.59186662617</v>
      </c>
      <c r="P311" s="80"/>
      <c r="Q311" s="80"/>
      <c r="R311" s="80" t="s">
        <v>432</v>
      </c>
      <c r="S311" s="115"/>
      <c r="T311" s="116">
        <v>6.855038288767494E-2</v>
      </c>
      <c r="U311" s="117">
        <f>T311*S306</f>
        <v>414507.0841510311</v>
      </c>
      <c r="V311" s="115"/>
      <c r="W311" s="116">
        <v>6.855038288767494E-2</v>
      </c>
      <c r="X311" s="117">
        <f>W311*V306</f>
        <v>441671.46916331968</v>
      </c>
      <c r="Y311" s="115"/>
      <c r="Z311" s="116">
        <v>6.855038288767494E-2</v>
      </c>
      <c r="AA311" s="117">
        <f>Z311*Y306</f>
        <v>442518.1661716082</v>
      </c>
      <c r="AC311" s="80"/>
      <c r="AD311" s="80"/>
      <c r="AE311" s="80" t="s">
        <v>432</v>
      </c>
      <c r="AF311" s="118"/>
      <c r="AG311" s="115"/>
      <c r="AH311" s="116">
        <v>0.10766104851530808</v>
      </c>
      <c r="AI311" s="117">
        <f>AH311*AG306</f>
        <v>131718.81432994577</v>
      </c>
      <c r="AJ311" s="115"/>
      <c r="AK311" s="116">
        <v>0.10766104851530808</v>
      </c>
      <c r="AL311" s="117">
        <f>AK311*AJ306</f>
        <v>150294.62852719545</v>
      </c>
      <c r="AM311" s="115"/>
      <c r="AN311" s="116">
        <v>0.10766104851530808</v>
      </c>
      <c r="AO311" s="117">
        <f>AN311*AM306</f>
        <v>138467.57427681252</v>
      </c>
    </row>
    <row r="312" spans="1:41" x14ac:dyDescent="0.2">
      <c r="A312" s="46">
        <v>0.1750928040691348</v>
      </c>
      <c r="B312" s="80"/>
      <c r="C312" s="80"/>
      <c r="D312" s="80" t="s">
        <v>433</v>
      </c>
      <c r="E312" s="135" t="s">
        <v>433</v>
      </c>
      <c r="F312" s="115"/>
      <c r="G312" s="116">
        <v>7.6582893867597285E-2</v>
      </c>
      <c r="H312" s="117">
        <f>G312*F306</f>
        <v>456846.40935580467</v>
      </c>
      <c r="I312" s="115"/>
      <c r="J312" s="116">
        <v>7.6582893867597285E-2</v>
      </c>
      <c r="K312" s="117">
        <f>J312*I306</f>
        <v>475481.20601263654</v>
      </c>
      <c r="L312" s="115"/>
      <c r="M312" s="116">
        <v>7.6582893867597285E-2</v>
      </c>
      <c r="N312" s="117">
        <f>M312*L306</f>
        <v>494072.27939332655</v>
      </c>
      <c r="P312" s="80"/>
      <c r="Q312" s="80"/>
      <c r="R312" s="80" t="s">
        <v>433</v>
      </c>
      <c r="S312" s="115"/>
      <c r="T312" s="116">
        <v>8.3169881207316471E-2</v>
      </c>
      <c r="U312" s="117">
        <f>T312*S306</f>
        <v>502907.54764888051</v>
      </c>
      <c r="V312" s="115"/>
      <c r="W312" s="116">
        <v>8.3169881207316471E-2</v>
      </c>
      <c r="X312" s="117">
        <f>W312*V306</f>
        <v>535865.18521953886</v>
      </c>
      <c r="Y312" s="115"/>
      <c r="Z312" s="116">
        <v>8.3169881207316471E-2</v>
      </c>
      <c r="AA312" s="117">
        <f>Z312*Y306</f>
        <v>536892.4543117237</v>
      </c>
      <c r="AC312" s="80"/>
      <c r="AD312" s="80"/>
      <c r="AE312" s="80" t="s">
        <v>433</v>
      </c>
      <c r="AF312" s="118"/>
      <c r="AG312" s="115"/>
      <c r="AH312" s="116">
        <v>7.5724664907402872E-2</v>
      </c>
      <c r="AI312" s="117">
        <f>AH312*AG306</f>
        <v>92645.977488481614</v>
      </c>
      <c r="AJ312" s="115"/>
      <c r="AK312" s="116">
        <v>7.5724664907402872E-2</v>
      </c>
      <c r="AL312" s="117">
        <f>AK312*AJ306</f>
        <v>105711.49491439541</v>
      </c>
      <c r="AM312" s="115"/>
      <c r="AN312" s="116">
        <v>7.5724664907402872E-2</v>
      </c>
      <c r="AO312" s="117">
        <f>AN312*AM306</f>
        <v>97392.797183854738</v>
      </c>
    </row>
    <row r="313" spans="1:41" x14ac:dyDescent="0.2">
      <c r="B313" s="92" t="s">
        <v>10</v>
      </c>
      <c r="C313" s="123" t="s">
        <v>100</v>
      </c>
      <c r="D313" s="92" t="s">
        <v>434</v>
      </c>
      <c r="E313" s="92" t="s">
        <v>434</v>
      </c>
      <c r="F313" s="120">
        <v>3189570.572985332</v>
      </c>
      <c r="G313" s="113">
        <v>0.20960384130374654</v>
      </c>
      <c r="H313" s="121">
        <f>G313*F313</f>
        <v>668546.24420711747</v>
      </c>
      <c r="I313" s="120">
        <v>3539702.4432709427</v>
      </c>
      <c r="J313" s="113">
        <v>0.20960384130374654</v>
      </c>
      <c r="K313" s="121">
        <f>J313*I313</f>
        <v>741935.2291818466</v>
      </c>
      <c r="L313" s="120">
        <v>3539643.3738024049</v>
      </c>
      <c r="M313" s="113">
        <v>0.20960384130374654</v>
      </c>
      <c r="N313" s="121">
        <f>M313*L313</f>
        <v>741922.84799433721</v>
      </c>
      <c r="P313" s="92" t="s">
        <v>10</v>
      </c>
      <c r="Q313" s="123" t="s">
        <v>100</v>
      </c>
      <c r="R313" s="92" t="s">
        <v>434</v>
      </c>
      <c r="S313" s="120">
        <v>1683769.8545133309</v>
      </c>
      <c r="T313" s="113">
        <v>0.18097472695586778</v>
      </c>
      <c r="U313" s="121">
        <f>T313*S313</f>
        <v>304719.78967707127</v>
      </c>
      <c r="V313" s="120">
        <v>1924141.1947254145</v>
      </c>
      <c r="W313" s="113">
        <v>0.18097472695586778</v>
      </c>
      <c r="X313" s="121">
        <f>W313*V313</f>
        <v>348220.92733996909</v>
      </c>
      <c r="Y313" s="120">
        <v>1938686.410308172</v>
      </c>
      <c r="Z313" s="113">
        <v>0.18097472695586778</v>
      </c>
      <c r="AA313" s="121">
        <f>Z313*Y313</f>
        <v>350853.24375857285</v>
      </c>
      <c r="AC313" s="92" t="s">
        <v>10</v>
      </c>
      <c r="AD313" s="123" t="s">
        <v>100</v>
      </c>
      <c r="AE313" s="92" t="s">
        <v>434</v>
      </c>
      <c r="AF313" s="114"/>
      <c r="AG313" s="120">
        <v>663998.202570325</v>
      </c>
      <c r="AH313" s="113">
        <v>0.20235477797245061</v>
      </c>
      <c r="AI313" s="121">
        <f>AH313*AG313</f>
        <v>134363.20885522439</v>
      </c>
      <c r="AJ313" s="120">
        <v>800461.10030665842</v>
      </c>
      <c r="AK313" s="113">
        <v>0.20235477797245061</v>
      </c>
      <c r="AL313" s="121">
        <f>AK313*AJ313</f>
        <v>161977.12822813739</v>
      </c>
      <c r="AM313" s="120">
        <v>756244.1251777705</v>
      </c>
      <c r="AN313" s="113">
        <v>0.20235477797245061</v>
      </c>
      <c r="AO313" s="121">
        <f>AN313*AM313</f>
        <v>153029.6120433179</v>
      </c>
    </row>
    <row r="314" spans="1:41" x14ac:dyDescent="0.2">
      <c r="B314" s="92"/>
      <c r="C314" s="92"/>
      <c r="D314" s="92" t="s">
        <v>435</v>
      </c>
      <c r="E314" s="92" t="s">
        <v>100</v>
      </c>
      <c r="F314" s="124">
        <v>0</v>
      </c>
      <c r="G314" s="113">
        <v>0.54426592079541791</v>
      </c>
      <c r="H314" s="121">
        <f>G314*F313</f>
        <v>1735974.5648478305</v>
      </c>
      <c r="I314" s="124">
        <v>0</v>
      </c>
      <c r="J314" s="113">
        <v>0.54426592079541791</v>
      </c>
      <c r="K314" s="121">
        <f>J314*I313</f>
        <v>1926539.4096286502</v>
      </c>
      <c r="L314" s="124">
        <v>0</v>
      </c>
      <c r="M314" s="113">
        <v>0.54426592079541791</v>
      </c>
      <c r="N314" s="121">
        <f>M314*L313</f>
        <v>1926507.2601299656</v>
      </c>
      <c r="P314" s="92"/>
      <c r="Q314" s="92"/>
      <c r="R314" s="92" t="s">
        <v>435</v>
      </c>
      <c r="S314" s="124">
        <v>0</v>
      </c>
      <c r="T314" s="113">
        <v>0.5176109289133477</v>
      </c>
      <c r="U314" s="121">
        <f>T314*S313</f>
        <v>871537.67847093754</v>
      </c>
      <c r="V314" s="124">
        <v>0</v>
      </c>
      <c r="W314" s="113">
        <v>0.5176109289133477</v>
      </c>
      <c r="X314" s="121">
        <f>W314*V313</f>
        <v>995956.51116226043</v>
      </c>
      <c r="Y314" s="124">
        <v>0</v>
      </c>
      <c r="Z314" s="113">
        <v>0.5176109289133477</v>
      </c>
      <c r="AA314" s="121">
        <f>Z314*Y313</f>
        <v>1003485.2737112965</v>
      </c>
      <c r="AC314" s="92"/>
      <c r="AD314" s="92"/>
      <c r="AE314" s="92" t="s">
        <v>435</v>
      </c>
      <c r="AF314" s="114"/>
      <c r="AG314" s="124">
        <v>0</v>
      </c>
      <c r="AH314" s="113">
        <v>0.55300355144353941</v>
      </c>
      <c r="AI314" s="121">
        <f>AH314*AG313</f>
        <v>367193.3641735164</v>
      </c>
      <c r="AJ314" s="124">
        <v>0</v>
      </c>
      <c r="AK314" s="113">
        <v>0.55300355144353941</v>
      </c>
      <c r="AL314" s="121">
        <f>AK314*AJ313</f>
        <v>442657.83126198535</v>
      </c>
      <c r="AM314" s="124">
        <v>0</v>
      </c>
      <c r="AN314" s="113">
        <v>0.55300355144353941</v>
      </c>
      <c r="AO314" s="121">
        <f>AN314*AM313</f>
        <v>418205.68698161968</v>
      </c>
    </row>
    <row r="315" spans="1:41" x14ac:dyDescent="0.2">
      <c r="B315" s="92"/>
      <c r="C315" s="92"/>
      <c r="D315" s="92" t="s">
        <v>436</v>
      </c>
      <c r="E315" s="92" t="s">
        <v>436</v>
      </c>
      <c r="F315" s="120"/>
      <c r="G315" s="113">
        <v>0.24613023790083557</v>
      </c>
      <c r="H315" s="121">
        <f>G315*F313</f>
        <v>785049.76393038419</v>
      </c>
      <c r="I315" s="120"/>
      <c r="J315" s="113">
        <v>0.24613023790083557</v>
      </c>
      <c r="K315" s="121">
        <f>J315*I313</f>
        <v>871227.804460446</v>
      </c>
      <c r="L315" s="120"/>
      <c r="M315" s="113">
        <v>0.24613023790083557</v>
      </c>
      <c r="N315" s="121">
        <f>M315*L313</f>
        <v>871213.26567810215</v>
      </c>
      <c r="P315" s="92"/>
      <c r="Q315" s="92"/>
      <c r="R315" s="92" t="s">
        <v>436</v>
      </c>
      <c r="S315" s="120"/>
      <c r="T315" s="113">
        <v>0.30141434413078455</v>
      </c>
      <c r="U315" s="121">
        <f>T315*S313</f>
        <v>507512.38636532216</v>
      </c>
      <c r="V315" s="120"/>
      <c r="W315" s="113">
        <v>0.30141434413078455</v>
      </c>
      <c r="X315" s="121">
        <f>W315*V313</f>
        <v>579963.75622318499</v>
      </c>
      <c r="Y315" s="120"/>
      <c r="Z315" s="113">
        <v>0.30141434413078455</v>
      </c>
      <c r="AA315" s="121">
        <f>Z315*Y313</f>
        <v>584347.89283830277</v>
      </c>
      <c r="AC315" s="92"/>
      <c r="AD315" s="92"/>
      <c r="AE315" s="92" t="s">
        <v>436</v>
      </c>
      <c r="AF315" s="114"/>
      <c r="AG315" s="120"/>
      <c r="AH315" s="113">
        <v>0.24464167058400993</v>
      </c>
      <c r="AI315" s="121">
        <f>AH315*AG313</f>
        <v>162441.62954158415</v>
      </c>
      <c r="AJ315" s="120"/>
      <c r="AK315" s="113">
        <v>0.24464167058400993</v>
      </c>
      <c r="AL315" s="121">
        <f>AK315*AJ313</f>
        <v>195826.14081653566</v>
      </c>
      <c r="AM315" s="120"/>
      <c r="AN315" s="113">
        <v>0.24464167058400993</v>
      </c>
      <c r="AO315" s="121">
        <f>AN315*AM313</f>
        <v>185008.82615283289</v>
      </c>
    </row>
    <row r="316" spans="1:41" x14ac:dyDescent="0.2">
      <c r="B316" s="80" t="s">
        <v>10</v>
      </c>
      <c r="C316" t="s">
        <v>101</v>
      </c>
      <c r="D316" s="80" t="s">
        <v>437</v>
      </c>
      <c r="E316" s="80" t="s">
        <v>437</v>
      </c>
      <c r="F316" s="115">
        <v>8092449.1121820081</v>
      </c>
      <c r="G316" s="116">
        <v>0.14366635113730561</v>
      </c>
      <c r="H316" s="117">
        <f>G316*F316</f>
        <v>1162612.6357115174</v>
      </c>
      <c r="I316" s="115">
        <v>8345784.6597996568</v>
      </c>
      <c r="J316" s="116">
        <v>0.14366635113730561</v>
      </c>
      <c r="K316" s="117">
        <f>J316*I316</f>
        <v>1199008.4294511161</v>
      </c>
      <c r="L316" s="115">
        <v>8419917.1789913196</v>
      </c>
      <c r="M316" s="116">
        <v>0.14366635113730561</v>
      </c>
      <c r="N316" s="117">
        <f>M316*L316</f>
        <v>1209658.7779839986</v>
      </c>
      <c r="P316" s="80" t="s">
        <v>10</v>
      </c>
      <c r="Q316" t="s">
        <v>101</v>
      </c>
      <c r="R316" s="80" t="s">
        <v>437</v>
      </c>
      <c r="S316" s="115">
        <v>5234031.0309747551</v>
      </c>
      <c r="T316" s="116">
        <v>0.12080142539669979</v>
      </c>
      <c r="U316" s="117">
        <f>T316*S316</f>
        <v>632278.40911230852</v>
      </c>
      <c r="V316" s="115">
        <v>5438395.7223847918</v>
      </c>
      <c r="W316" s="116">
        <v>0.12080142539669979</v>
      </c>
      <c r="X316" s="117">
        <f>W316*V316</f>
        <v>656965.95513539773</v>
      </c>
      <c r="Y316" s="115">
        <v>5439676.1646488486</v>
      </c>
      <c r="Z316" s="116">
        <v>0.12080142539669979</v>
      </c>
      <c r="AA316" s="117">
        <f>Z316*Y316</f>
        <v>657120.63438603387</v>
      </c>
      <c r="AC316" s="80" t="s">
        <v>10</v>
      </c>
      <c r="AD316" t="s">
        <v>101</v>
      </c>
      <c r="AE316" s="80" t="s">
        <v>437</v>
      </c>
      <c r="AF316" s="118"/>
      <c r="AG316" s="115">
        <v>1745294.2861168517</v>
      </c>
      <c r="AH316" s="116">
        <v>0.14897212598801637</v>
      </c>
      <c r="AI316" s="117">
        <f>AH316*AG316</f>
        <v>260000.20027756473</v>
      </c>
      <c r="AJ316" s="115">
        <v>1983264.5416191409</v>
      </c>
      <c r="AK316" s="116">
        <v>0.14897212598801637</v>
      </c>
      <c r="AL316" s="117">
        <f>AK316*AJ316</f>
        <v>295451.13516165217</v>
      </c>
      <c r="AM316" s="115">
        <v>1833418.5057085901</v>
      </c>
      <c r="AN316" s="116">
        <v>0.14897212598801637</v>
      </c>
      <c r="AO316" s="117">
        <f>AN316*AM316</f>
        <v>273128.25262118079</v>
      </c>
    </row>
    <row r="317" spans="1:41" x14ac:dyDescent="0.2">
      <c r="B317" s="80"/>
      <c r="C317" s="80"/>
      <c r="D317" s="80" t="s">
        <v>438</v>
      </c>
      <c r="E317" s="80" t="s">
        <v>438</v>
      </c>
      <c r="F317" s="119">
        <v>0</v>
      </c>
      <c r="G317" s="116">
        <v>0.54031565285027261</v>
      </c>
      <c r="H317" s="117">
        <f>G317*F316</f>
        <v>4372476.925206231</v>
      </c>
      <c r="I317" s="119">
        <v>0</v>
      </c>
      <c r="J317" s="116">
        <v>0.54031565285027261</v>
      </c>
      <c r="K317" s="117">
        <f>J317*I316</f>
        <v>4509358.0870074416</v>
      </c>
      <c r="L317" s="119">
        <v>0</v>
      </c>
      <c r="M317" s="116">
        <v>0.54031565285027261</v>
      </c>
      <c r="N317" s="117">
        <f>M317*L316</f>
        <v>4549413.0475119203</v>
      </c>
      <c r="P317" s="80"/>
      <c r="Q317" s="80"/>
      <c r="R317" s="80" t="s">
        <v>438</v>
      </c>
      <c r="S317" s="119">
        <v>0</v>
      </c>
      <c r="T317" s="116">
        <v>0.50828062844097599</v>
      </c>
      <c r="U317" s="117">
        <f>T317*S316</f>
        <v>2660356.5817034179</v>
      </c>
      <c r="V317" s="119">
        <v>0</v>
      </c>
      <c r="W317" s="116">
        <v>0.50828062844097599</v>
      </c>
      <c r="X317" s="117">
        <f>W317*V316</f>
        <v>2764231.1954844575</v>
      </c>
      <c r="Y317" s="119">
        <v>0</v>
      </c>
      <c r="Z317" s="116">
        <v>0.50828062844097599</v>
      </c>
      <c r="AA317" s="117">
        <f>Z317*Y316</f>
        <v>2764882.0194831146</v>
      </c>
      <c r="AC317" s="80"/>
      <c r="AD317" s="80"/>
      <c r="AE317" s="80" t="s">
        <v>438</v>
      </c>
      <c r="AF317" s="118"/>
      <c r="AG317" s="119">
        <v>0</v>
      </c>
      <c r="AH317" s="116">
        <v>0.52200613599083356</v>
      </c>
      <c r="AI317" s="117">
        <f>AH317*AG316</f>
        <v>911054.3264627381</v>
      </c>
      <c r="AJ317" s="119">
        <v>0</v>
      </c>
      <c r="AK317" s="116">
        <v>0.52200613599083356</v>
      </c>
      <c r="AL317" s="117">
        <f>AK317*AJ316</f>
        <v>1035276.2600182395</v>
      </c>
      <c r="AM317" s="119">
        <v>0</v>
      </c>
      <c r="AN317" s="116">
        <v>0.52200613599083356</v>
      </c>
      <c r="AO317" s="117">
        <f>AN317*AM316</f>
        <v>957055.7098190292</v>
      </c>
    </row>
    <row r="318" spans="1:41" x14ac:dyDescent="0.2">
      <c r="B318" s="80"/>
      <c r="C318" s="80"/>
      <c r="D318" s="80" t="s">
        <v>439</v>
      </c>
      <c r="E318" s="80" t="s">
        <v>439</v>
      </c>
      <c r="F318" s="115"/>
      <c r="G318" s="116">
        <v>0.10134681663075421</v>
      </c>
      <c r="H318" s="117">
        <f>G318*F316</f>
        <v>820143.95626601961</v>
      </c>
      <c r="I318" s="115"/>
      <c r="J318" s="116">
        <v>0.10134681663075421</v>
      </c>
      <c r="K318" s="117">
        <f>J318*I316</f>
        <v>845818.70755647717</v>
      </c>
      <c r="L318" s="115"/>
      <c r="M318" s="116">
        <v>0.10134681663075421</v>
      </c>
      <c r="N318" s="117">
        <f>M318*L316</f>
        <v>853331.80238537048</v>
      </c>
      <c r="P318" s="80"/>
      <c r="Q318" s="80"/>
      <c r="R318" s="80" t="s">
        <v>439</v>
      </c>
      <c r="S318" s="115"/>
      <c r="T318" s="116">
        <v>0.16044356933900164</v>
      </c>
      <c r="U318" s="117">
        <f>T318*S316</f>
        <v>839766.62064068438</v>
      </c>
      <c r="V318" s="115"/>
      <c r="W318" s="116">
        <v>0.16044356933900164</v>
      </c>
      <c r="X318" s="117">
        <f>W318*V316</f>
        <v>872555.62117737427</v>
      </c>
      <c r="Y318" s="115"/>
      <c r="Z318" s="116">
        <v>0.16044356933900164</v>
      </c>
      <c r="AA318" s="117">
        <f>Z318*Y316</f>
        <v>872761.05990455206</v>
      </c>
      <c r="AC318" s="80"/>
      <c r="AD318" s="80"/>
      <c r="AE318" s="80" t="s">
        <v>439</v>
      </c>
      <c r="AF318" s="118"/>
      <c r="AG318" s="115"/>
      <c r="AH318" s="116">
        <v>0.10761031766454543</v>
      </c>
      <c r="AI318" s="117">
        <f>AH318*AG316</f>
        <v>187811.67254715046</v>
      </c>
      <c r="AJ318" s="115"/>
      <c r="AK318" s="116">
        <v>0.10761031766454543</v>
      </c>
      <c r="AL318" s="117">
        <f>AK318*AJ316</f>
        <v>213419.72733646483</v>
      </c>
      <c r="AM318" s="115"/>
      <c r="AN318" s="116">
        <v>0.10761031766454543</v>
      </c>
      <c r="AO318" s="117">
        <f>AN318*AM316</f>
        <v>197294.74781135758</v>
      </c>
    </row>
    <row r="319" spans="1:41" x14ac:dyDescent="0.2">
      <c r="B319" s="80"/>
      <c r="C319" s="80"/>
      <c r="D319" s="80" t="s">
        <v>440</v>
      </c>
      <c r="E319" s="80" t="s">
        <v>440</v>
      </c>
      <c r="F319" s="115"/>
      <c r="G319" s="116">
        <v>9.6566457894081595E-2</v>
      </c>
      <c r="H319" s="117">
        <f>G319*F316</f>
        <v>781459.1464515219</v>
      </c>
      <c r="I319" s="115"/>
      <c r="J319" s="116">
        <v>9.6566457894081595E-2</v>
      </c>
      <c r="K319" s="117">
        <f>J319*I316</f>
        <v>805922.86294361565</v>
      </c>
      <c r="L319" s="115"/>
      <c r="M319" s="116">
        <v>9.6566457894081595E-2</v>
      </c>
      <c r="N319" s="117">
        <f>M319*L316</f>
        <v>813081.57773671951</v>
      </c>
      <c r="P319" s="80"/>
      <c r="Q319" s="80"/>
      <c r="R319" s="80" t="s">
        <v>440</v>
      </c>
      <c r="S319" s="115"/>
      <c r="T319" s="116">
        <v>7.5840930248952387E-2</v>
      </c>
      <c r="U319" s="117">
        <f>T319*S316</f>
        <v>396953.78234100877</v>
      </c>
      <c r="V319" s="115"/>
      <c r="W319" s="116">
        <v>7.5840930248952387E-2</v>
      </c>
      <c r="X319" s="117">
        <f>W319*V316</f>
        <v>412452.990647586</v>
      </c>
      <c r="Y319" s="115"/>
      <c r="Z319" s="116">
        <v>7.5840930248952387E-2</v>
      </c>
      <c r="AA319" s="117">
        <f>Z319*Y316</f>
        <v>412550.10058002215</v>
      </c>
      <c r="AC319" s="80"/>
      <c r="AD319" s="80"/>
      <c r="AE319" s="80" t="s">
        <v>440</v>
      </c>
      <c r="AF319" s="118"/>
      <c r="AG319" s="115"/>
      <c r="AH319" s="116">
        <v>9.8959615788590846E-2</v>
      </c>
      <c r="AI319" s="117">
        <f>AH319*AG316</f>
        <v>172713.6519921466</v>
      </c>
      <c r="AJ319" s="115"/>
      <c r="AK319" s="116">
        <v>9.8959615788590846E-2</v>
      </c>
      <c r="AL319" s="117">
        <f>AK319*AJ316</f>
        <v>196263.09704576593</v>
      </c>
      <c r="AM319" s="115"/>
      <c r="AN319" s="116">
        <v>9.8959615788590846E-2</v>
      </c>
      <c r="AO319" s="117">
        <f>AN319*AM316</f>
        <v>181434.39090461444</v>
      </c>
    </row>
    <row r="320" spans="1:41" x14ac:dyDescent="0.2">
      <c r="B320" s="80"/>
      <c r="C320" s="80"/>
      <c r="D320" s="80" t="s">
        <v>441</v>
      </c>
      <c r="E320" s="80" t="s">
        <v>441</v>
      </c>
      <c r="F320" s="115"/>
      <c r="G320" s="116">
        <v>0.1181047214875858</v>
      </c>
      <c r="H320" s="117">
        <f>G320*F316</f>
        <v>955756.44854671706</v>
      </c>
      <c r="I320" s="115"/>
      <c r="J320" s="116">
        <v>0.1181047214875858</v>
      </c>
      <c r="K320" s="117">
        <f>J320*I316</f>
        <v>985676.57284100447</v>
      </c>
      <c r="L320" s="115"/>
      <c r="M320" s="116">
        <v>0.1181047214875858</v>
      </c>
      <c r="N320" s="117">
        <f>M320*L316</f>
        <v>994431.97337330889</v>
      </c>
      <c r="P320" s="80"/>
      <c r="Q320" s="80"/>
      <c r="R320" s="80" t="s">
        <v>441</v>
      </c>
      <c r="S320" s="115"/>
      <c r="T320" s="116">
        <v>0.13463344657437032</v>
      </c>
      <c r="U320" s="117">
        <f>T320*S316</f>
        <v>704675.63717733603</v>
      </c>
      <c r="V320" s="115"/>
      <c r="W320" s="116">
        <v>0.13463344657437032</v>
      </c>
      <c r="X320" s="117">
        <f>W320*V316</f>
        <v>732189.95993997692</v>
      </c>
      <c r="Y320" s="115"/>
      <c r="Z320" s="116">
        <v>0.13463344657437032</v>
      </c>
      <c r="AA320" s="117">
        <f>Z320*Y316</f>
        <v>732362.35029512644</v>
      </c>
      <c r="AC320" s="80"/>
      <c r="AD320" s="80"/>
      <c r="AE320" s="80" t="s">
        <v>441</v>
      </c>
      <c r="AF320" s="118"/>
      <c r="AG320" s="115"/>
      <c r="AH320" s="116">
        <v>0.12245180456801391</v>
      </c>
      <c r="AI320" s="117">
        <f>AH320*AG316</f>
        <v>213714.43483725208</v>
      </c>
      <c r="AJ320" s="115"/>
      <c r="AK320" s="116">
        <v>0.12245180456801391</v>
      </c>
      <c r="AL320" s="117">
        <f>AK320*AJ316</f>
        <v>242854.32205701873</v>
      </c>
      <c r="AM320" s="115"/>
      <c r="AN320" s="116">
        <v>0.12245180456801391</v>
      </c>
      <c r="AO320" s="117">
        <f>AN320*AM316</f>
        <v>224505.40455240838</v>
      </c>
    </row>
    <row r="321" spans="2:41" x14ac:dyDescent="0.2">
      <c r="B321" s="92" t="s">
        <v>10</v>
      </c>
      <c r="C321" s="123" t="s">
        <v>102</v>
      </c>
      <c r="D321" s="92" t="s">
        <v>442</v>
      </c>
      <c r="E321" s="92" t="s">
        <v>442</v>
      </c>
      <c r="F321" s="120">
        <v>2553273.1904082098</v>
      </c>
      <c r="G321" s="113">
        <v>0.27289915266615244</v>
      </c>
      <c r="H321" s="121">
        <f>G321*F321</f>
        <v>696786.09018760419</v>
      </c>
      <c r="I321" s="120">
        <v>2614894.3394643664</v>
      </c>
      <c r="J321" s="113">
        <v>0.27289915266615244</v>
      </c>
      <c r="K321" s="121">
        <f>J321*I321</f>
        <v>713602.44955134403</v>
      </c>
      <c r="L321" s="120">
        <v>2702167.1599736619</v>
      </c>
      <c r="M321" s="113">
        <v>0.27289915266615244</v>
      </c>
      <c r="N321" s="121">
        <f>M321*L321</f>
        <v>737419.12831911596</v>
      </c>
      <c r="P321" s="92" t="s">
        <v>10</v>
      </c>
      <c r="Q321" s="123" t="s">
        <v>102</v>
      </c>
      <c r="R321" s="92" t="s">
        <v>442</v>
      </c>
      <c r="S321" s="120">
        <v>1306957.6321730767</v>
      </c>
      <c r="T321" s="113">
        <v>0.21778310279723798</v>
      </c>
      <c r="U321" s="121">
        <f>T321*S321</f>
        <v>284633.28835918393</v>
      </c>
      <c r="V321" s="120">
        <v>1371270.1479183547</v>
      </c>
      <c r="W321" s="113">
        <v>0.21778310279723798</v>
      </c>
      <c r="X321" s="121">
        <f>W321*V321</f>
        <v>298639.46758688678</v>
      </c>
      <c r="Y321" s="120">
        <v>1398732.6343012529</v>
      </c>
      <c r="Z321" s="113">
        <v>0.21778310279723798</v>
      </c>
      <c r="AA321" s="121">
        <f>Z321*Y321</f>
        <v>304620.33308188122</v>
      </c>
      <c r="AC321" s="92" t="s">
        <v>10</v>
      </c>
      <c r="AD321" s="123" t="s">
        <v>102</v>
      </c>
      <c r="AE321" s="92" t="s">
        <v>442</v>
      </c>
      <c r="AF321" s="114"/>
      <c r="AG321" s="120">
        <v>566545.93007725326</v>
      </c>
      <c r="AH321" s="113">
        <v>0.2618605513442252</v>
      </c>
      <c r="AI321" s="121">
        <f>AH321*AG321</f>
        <v>148356.02961185639</v>
      </c>
      <c r="AJ321" s="120">
        <v>652221.76977854152</v>
      </c>
      <c r="AK321" s="113">
        <v>0.2618605513442252</v>
      </c>
      <c r="AL321" s="121">
        <f>AK321*AJ321</f>
        <v>170791.15223291519</v>
      </c>
      <c r="AM321" s="120">
        <v>619918.56791995792</v>
      </c>
      <c r="AN321" s="113">
        <v>0.2618605513442252</v>
      </c>
      <c r="AO321" s="121">
        <f>AN321*AM321</f>
        <v>162332.21798404268</v>
      </c>
    </row>
    <row r="322" spans="2:41" x14ac:dyDescent="0.2">
      <c r="B322" s="92"/>
      <c r="C322" s="92"/>
      <c r="D322" s="92" t="s">
        <v>443</v>
      </c>
      <c r="E322" s="92" t="s">
        <v>443</v>
      </c>
      <c r="F322" s="124">
        <v>0</v>
      </c>
      <c r="G322" s="113">
        <v>8.7459134302071431E-2</v>
      </c>
      <c r="H322" s="121">
        <f>G322*F321</f>
        <v>223307.06286979001</v>
      </c>
      <c r="I322" s="124">
        <v>0</v>
      </c>
      <c r="J322" s="113">
        <v>8.7459134302071431E-2</v>
      </c>
      <c r="K322" s="121">
        <f>J322*I321</f>
        <v>228696.39522094038</v>
      </c>
      <c r="L322" s="124">
        <v>0</v>
      </c>
      <c r="M322" s="113">
        <v>8.7459134302071431E-2</v>
      </c>
      <c r="N322" s="121">
        <f>M322*L321</f>
        <v>236329.20055078343</v>
      </c>
      <c r="P322" s="92"/>
      <c r="Q322" s="92"/>
      <c r="R322" s="92" t="s">
        <v>443</v>
      </c>
      <c r="S322" s="124">
        <v>0</v>
      </c>
      <c r="T322" s="113">
        <v>0.10672894201228433</v>
      </c>
      <c r="U322" s="121">
        <f>T322*S321</f>
        <v>139490.20533671274</v>
      </c>
      <c r="V322" s="124">
        <v>0</v>
      </c>
      <c r="W322" s="113">
        <v>0.10672894201228433</v>
      </c>
      <c r="X322" s="121">
        <f>W322*V321</f>
        <v>146354.21210035463</v>
      </c>
      <c r="Y322" s="124">
        <v>0</v>
      </c>
      <c r="Z322" s="113">
        <v>0.10672894201228433</v>
      </c>
      <c r="AA322" s="121">
        <f>Z322*Y321</f>
        <v>149285.25421702812</v>
      </c>
      <c r="AC322" s="92"/>
      <c r="AD322" s="92"/>
      <c r="AE322" s="92" t="s">
        <v>443</v>
      </c>
      <c r="AF322" s="114"/>
      <c r="AG322" s="124">
        <v>0</v>
      </c>
      <c r="AH322" s="113">
        <v>8.6754151728962239E-2</v>
      </c>
      <c r="AI322" s="121">
        <f>AH322*AG321</f>
        <v>49150.211579348063</v>
      </c>
      <c r="AJ322" s="124">
        <v>0</v>
      </c>
      <c r="AK322" s="113">
        <v>8.6754151728962239E-2</v>
      </c>
      <c r="AL322" s="121">
        <f>AK322*AJ321</f>
        <v>56582.946376299871</v>
      </c>
      <c r="AM322" s="124">
        <v>0</v>
      </c>
      <c r="AN322" s="113">
        <v>8.6754151728962239E-2</v>
      </c>
      <c r="AO322" s="121">
        <f>AN322*AM321</f>
        <v>53780.509500929009</v>
      </c>
    </row>
    <row r="323" spans="2:41" x14ac:dyDescent="0.2">
      <c r="B323" s="92"/>
      <c r="C323" s="92"/>
      <c r="D323" s="92" t="s">
        <v>444</v>
      </c>
      <c r="E323" s="92" t="s">
        <v>444</v>
      </c>
      <c r="F323" s="120"/>
      <c r="G323" s="113">
        <v>0.50233165785973433</v>
      </c>
      <c r="H323" s="121">
        <f>G323*F321</f>
        <v>1282589.9547065692</v>
      </c>
      <c r="I323" s="120"/>
      <c r="J323" s="113">
        <v>0.50233165785973433</v>
      </c>
      <c r="K323" s="121">
        <f>J323*I321</f>
        <v>1313544.2086711701</v>
      </c>
      <c r="L323" s="120"/>
      <c r="M323" s="113">
        <v>0.50233165785973433</v>
      </c>
      <c r="N323" s="121">
        <f>M323*L321</f>
        <v>1357384.1092836994</v>
      </c>
      <c r="P323" s="92"/>
      <c r="Q323" s="92"/>
      <c r="R323" s="92" t="s">
        <v>444</v>
      </c>
      <c r="S323" s="120"/>
      <c r="T323" s="113">
        <v>0.37236860082025686</v>
      </c>
      <c r="U323" s="121">
        <f>T323*S321</f>
        <v>486669.98482364451</v>
      </c>
      <c r="V323" s="120"/>
      <c r="W323" s="113">
        <v>0.37236860082025686</v>
      </c>
      <c r="X323" s="121">
        <f>W323*V321</f>
        <v>510617.94632694439</v>
      </c>
      <c r="Y323" s="120"/>
      <c r="Z323" s="113">
        <v>0.37236860082025686</v>
      </c>
      <c r="AA323" s="121">
        <f>Z323*Y321</f>
        <v>520844.11395638954</v>
      </c>
      <c r="AC323" s="92"/>
      <c r="AD323" s="92"/>
      <c r="AE323" s="92" t="s">
        <v>444</v>
      </c>
      <c r="AF323" s="114"/>
      <c r="AG323" s="120"/>
      <c r="AH323" s="113">
        <v>0.51984829962400714</v>
      </c>
      <c r="AI323" s="121">
        <f>AH323*AG321</f>
        <v>294517.93840956176</v>
      </c>
      <c r="AJ323" s="120"/>
      <c r="AK323" s="113">
        <v>0.51984829962400714</v>
      </c>
      <c r="AL323" s="121">
        <f>AK323*AJ321</f>
        <v>339056.37799713545</v>
      </c>
      <c r="AM323" s="120"/>
      <c r="AN323" s="113">
        <v>0.51984829962400714</v>
      </c>
      <c r="AO323" s="121">
        <f>AN323*AM321</f>
        <v>322263.61343853973</v>
      </c>
    </row>
    <row r="324" spans="2:41" x14ac:dyDescent="0.2">
      <c r="B324" s="92"/>
      <c r="C324" s="92"/>
      <c r="D324" s="92" t="s">
        <v>445</v>
      </c>
      <c r="E324" s="92" t="s">
        <v>445</v>
      </c>
      <c r="F324" s="120"/>
      <c r="G324" s="113">
        <v>0.13731005517204198</v>
      </c>
      <c r="H324" s="121">
        <f>G324*F321</f>
        <v>350590.08264424693</v>
      </c>
      <c r="I324" s="120"/>
      <c r="J324" s="113">
        <v>0.13731005517204198</v>
      </c>
      <c r="K324" s="121">
        <f>J324*I321</f>
        <v>359051.2860209124</v>
      </c>
      <c r="L324" s="120"/>
      <c r="M324" s="113">
        <v>0.13731005517204198</v>
      </c>
      <c r="N324" s="121">
        <f>M324*L321</f>
        <v>371034.72182006348</v>
      </c>
      <c r="P324" s="92"/>
      <c r="Q324" s="92"/>
      <c r="R324" s="92" t="s">
        <v>445</v>
      </c>
      <c r="S324" s="120"/>
      <c r="T324" s="113">
        <v>0.30311935437022092</v>
      </c>
      <c r="U324" s="121">
        <f>T324*S321</f>
        <v>396164.1536535357</v>
      </c>
      <c r="V324" s="120"/>
      <c r="W324" s="113">
        <v>0.30311935437022092</v>
      </c>
      <c r="X324" s="121">
        <f>W324*V321</f>
        <v>415658.521904169</v>
      </c>
      <c r="Y324" s="120"/>
      <c r="Z324" s="113">
        <v>0.30311935437022092</v>
      </c>
      <c r="AA324" s="121">
        <f>Z324*Y321</f>
        <v>423982.93304595409</v>
      </c>
      <c r="AC324" s="92"/>
      <c r="AD324" s="92"/>
      <c r="AE324" s="92" t="s">
        <v>445</v>
      </c>
      <c r="AF324" s="114"/>
      <c r="AG324" s="120"/>
      <c r="AH324" s="113">
        <v>0.13153699730280549</v>
      </c>
      <c r="AI324" s="121">
        <f>AH324*AG321</f>
        <v>74521.750476487097</v>
      </c>
      <c r="AJ324" s="120"/>
      <c r="AK324" s="113">
        <v>0.13153699730280549</v>
      </c>
      <c r="AL324" s="121">
        <f>AK324*AJ321</f>
        <v>85791.293172191043</v>
      </c>
      <c r="AM324" s="120"/>
      <c r="AN324" s="113">
        <v>0.13153699730280549</v>
      </c>
      <c r="AO324" s="121">
        <f>AN324*AM321</f>
        <v>81542.226996446552</v>
      </c>
    </row>
    <row r="325" spans="2:41" x14ac:dyDescent="0.2">
      <c r="B325" s="80" t="s">
        <v>10</v>
      </c>
      <c r="C325" t="s">
        <v>103</v>
      </c>
      <c r="D325" s="80" t="s">
        <v>446</v>
      </c>
      <c r="E325" s="80" t="s">
        <v>446</v>
      </c>
      <c r="F325" s="115">
        <v>4306784.1853043512</v>
      </c>
      <c r="G325" s="116">
        <v>9.5928574075303072E-2</v>
      </c>
      <c r="H325" s="117">
        <f>G325*F325</f>
        <v>413143.66574631224</v>
      </c>
      <c r="I325" s="115">
        <v>4556770.9868611749</v>
      </c>
      <c r="J325" s="116">
        <v>9.5928574075303072E-2</v>
      </c>
      <c r="K325" s="117">
        <f>J325*I325</f>
        <v>437124.54315730411</v>
      </c>
      <c r="L325" s="115">
        <v>4671333.5945000462</v>
      </c>
      <c r="M325" s="116">
        <v>9.5928574075303072E-2</v>
      </c>
      <c r="N325" s="117">
        <f>M325*L325</f>
        <v>448114.37075044942</v>
      </c>
      <c r="P325" s="80" t="s">
        <v>10</v>
      </c>
      <c r="Q325" t="s">
        <v>103</v>
      </c>
      <c r="R325" s="80" t="s">
        <v>446</v>
      </c>
      <c r="S325" s="115">
        <v>3249584.4168743398</v>
      </c>
      <c r="T325" s="116">
        <v>0.14064326466337193</v>
      </c>
      <c r="U325" s="117">
        <f>T325*S325</f>
        <v>457032.16118842689</v>
      </c>
      <c r="V325" s="115">
        <v>3515072.3408984225</v>
      </c>
      <c r="W325" s="116">
        <v>0.14064326466337193</v>
      </c>
      <c r="X325" s="117">
        <f>W325*V325</f>
        <v>494371.24955187517</v>
      </c>
      <c r="Y325" s="115">
        <v>3532492.2732069273</v>
      </c>
      <c r="Z325" s="116">
        <v>0.14064326466337193</v>
      </c>
      <c r="AA325" s="117">
        <f>Z325*Y325</f>
        <v>496821.24570195825</v>
      </c>
      <c r="AC325" s="80" t="s">
        <v>10</v>
      </c>
      <c r="AD325" t="s">
        <v>103</v>
      </c>
      <c r="AE325" s="80" t="s">
        <v>446</v>
      </c>
      <c r="AF325" s="118"/>
      <c r="AG325" s="115">
        <v>886610.87536098075</v>
      </c>
      <c r="AH325" s="116">
        <v>9.6996119024516367E-2</v>
      </c>
      <c r="AI325" s="117">
        <f>AH325*AG325</f>
        <v>85997.813994944328</v>
      </c>
      <c r="AJ325" s="115">
        <v>1038795.3740250926</v>
      </c>
      <c r="AK325" s="116">
        <v>9.6996119024516367E-2</v>
      </c>
      <c r="AL325" s="117">
        <f>AK325*AJ325</f>
        <v>100759.11974105488</v>
      </c>
      <c r="AM325" s="115">
        <v>979665.09481045615</v>
      </c>
      <c r="AN325" s="116">
        <v>9.6996119024516367E-2</v>
      </c>
      <c r="AO325" s="117">
        <f>AN325*AM325</f>
        <v>95023.712140399119</v>
      </c>
    </row>
    <row r="326" spans="2:41" x14ac:dyDescent="0.2">
      <c r="B326" s="80"/>
      <c r="C326" s="80"/>
      <c r="D326" s="80" t="s">
        <v>447</v>
      </c>
      <c r="E326" s="80" t="s">
        <v>447</v>
      </c>
      <c r="F326" s="119">
        <v>0</v>
      </c>
      <c r="G326" s="116">
        <v>5.956040868704849E-2</v>
      </c>
      <c r="H326" s="117">
        <f>G326*F325</f>
        <v>256513.82620364433</v>
      </c>
      <c r="I326" s="119">
        <v>0</v>
      </c>
      <c r="J326" s="116">
        <v>5.956040868704849E-2</v>
      </c>
      <c r="K326" s="117">
        <f>J326*I325</f>
        <v>271403.14227073686</v>
      </c>
      <c r="L326" s="119">
        <v>0</v>
      </c>
      <c r="M326" s="116">
        <v>5.956040868704849E-2</v>
      </c>
      <c r="N326" s="117">
        <f>M326*L325</f>
        <v>278226.53800196201</v>
      </c>
      <c r="P326" s="80"/>
      <c r="Q326" s="80"/>
      <c r="R326" s="80" t="s">
        <v>447</v>
      </c>
      <c r="S326" s="119">
        <v>0</v>
      </c>
      <c r="T326" s="116">
        <v>5.559555058497033E-2</v>
      </c>
      <c r="U326" s="117">
        <f>T326*S325</f>
        <v>180662.43482846866</v>
      </c>
      <c r="V326" s="119">
        <v>0</v>
      </c>
      <c r="W326" s="116">
        <v>5.559555058497033E-2</v>
      </c>
      <c r="X326" s="117">
        <f>W326*V325</f>
        <v>195422.38213824833</v>
      </c>
      <c r="Y326" s="119">
        <v>0</v>
      </c>
      <c r="Z326" s="116">
        <v>5.559555058497033E-2</v>
      </c>
      <c r="AA326" s="117">
        <f>Z326*Y325</f>
        <v>196390.85286609255</v>
      </c>
      <c r="AC326" s="80"/>
      <c r="AD326" s="80"/>
      <c r="AE326" s="80" t="s">
        <v>447</v>
      </c>
      <c r="AF326" s="118"/>
      <c r="AG326" s="119">
        <v>0</v>
      </c>
      <c r="AH326" s="116">
        <v>5.9946828985776968E-2</v>
      </c>
      <c r="AI326" s="117">
        <f>AH326*AG325</f>
        <v>53149.510522194731</v>
      </c>
      <c r="AJ326" s="119">
        <v>0</v>
      </c>
      <c r="AK326" s="116">
        <v>5.9946828985776968E-2</v>
      </c>
      <c r="AL326" s="117">
        <f>AK326*AJ325</f>
        <v>62272.488637898445</v>
      </c>
      <c r="AM326" s="119">
        <v>0</v>
      </c>
      <c r="AN326" s="116">
        <v>5.9946828985776968E-2</v>
      </c>
      <c r="AO326" s="117">
        <f>AN326*AM325</f>
        <v>58727.815901937392</v>
      </c>
    </row>
    <row r="327" spans="2:41" x14ac:dyDescent="0.2">
      <c r="B327" s="80"/>
      <c r="C327" s="80"/>
      <c r="D327" s="80" t="s">
        <v>448</v>
      </c>
      <c r="E327" s="80" t="s">
        <v>448</v>
      </c>
      <c r="F327" s="115"/>
      <c r="G327" s="116">
        <v>0.21334643511436904</v>
      </c>
      <c r="H327" s="117">
        <f>G327*F325</f>
        <v>918837.05274162546</v>
      </c>
      <c r="I327" s="115"/>
      <c r="J327" s="116">
        <v>0.21334643511436904</v>
      </c>
      <c r="K327" s="117">
        <f>J327*I325</f>
        <v>972170.84567941702</v>
      </c>
      <c r="L327" s="115"/>
      <c r="M327" s="116">
        <v>0.21334643511436904</v>
      </c>
      <c r="N327" s="117">
        <f>M327*L325</f>
        <v>996612.36961657647</v>
      </c>
      <c r="P327" s="80"/>
      <c r="Q327" s="80"/>
      <c r="R327" s="80" t="s">
        <v>448</v>
      </c>
      <c r="S327" s="115"/>
      <c r="T327" s="116">
        <v>0.1867158932103298</v>
      </c>
      <c r="U327" s="117">
        <f>T327*S325</f>
        <v>606749.05695906107</v>
      </c>
      <c r="V327" s="115"/>
      <c r="W327" s="116">
        <v>0.1867158932103298</v>
      </c>
      <c r="X327" s="117">
        <f>W327*V325</f>
        <v>656319.87182977388</v>
      </c>
      <c r="Y327" s="115"/>
      <c r="Z327" s="116">
        <v>0.1867158932103298</v>
      </c>
      <c r="AA327" s="117">
        <f>Z327*Y325</f>
        <v>659572.45005041978</v>
      </c>
      <c r="AC327" s="80"/>
      <c r="AD327" s="80"/>
      <c r="AE327" s="80" t="s">
        <v>448</v>
      </c>
      <c r="AF327" s="118"/>
      <c r="AG327" s="115"/>
      <c r="AH327" s="116">
        <v>0.22865808381467945</v>
      </c>
      <c r="AI327" s="117">
        <f>AH327*AG325</f>
        <v>202730.74384929746</v>
      </c>
      <c r="AJ327" s="115"/>
      <c r="AK327" s="116">
        <v>0.22865808381467945</v>
      </c>
      <c r="AL327" s="117">
        <f>AK327*AJ325</f>
        <v>237528.95970013092</v>
      </c>
      <c r="AM327" s="115"/>
      <c r="AN327" s="116">
        <v>0.22865808381467945</v>
      </c>
      <c r="AO327" s="117">
        <f>AN327*AM325</f>
        <v>224008.34335948518</v>
      </c>
    </row>
    <row r="328" spans="2:41" x14ac:dyDescent="0.2">
      <c r="B328" s="80"/>
      <c r="C328" s="80"/>
      <c r="D328" s="80" t="s">
        <v>449</v>
      </c>
      <c r="E328" s="80" t="s">
        <v>449</v>
      </c>
      <c r="F328" s="115"/>
      <c r="G328" s="116">
        <v>0.42937250019730094</v>
      </c>
      <c r="H328" s="117">
        <f>G328*F325</f>
        <v>1849214.6934543252</v>
      </c>
      <c r="I328" s="115"/>
      <c r="J328" s="116">
        <v>0.42937250019730094</v>
      </c>
      <c r="K328" s="117">
        <f>J328*I325</f>
        <v>1956552.151455105</v>
      </c>
      <c r="L328" s="115"/>
      <c r="M328" s="116">
        <v>0.42937250019730094</v>
      </c>
      <c r="N328" s="117">
        <f>M328*L325</f>
        <v>2005742.1847261295</v>
      </c>
      <c r="P328" s="80"/>
      <c r="Q328" s="80"/>
      <c r="R328" s="80" t="s">
        <v>449</v>
      </c>
      <c r="S328" s="115"/>
      <c r="T328" s="116">
        <v>0.41155473601061865</v>
      </c>
      <c r="U328" s="117">
        <f>T328*S325</f>
        <v>1337381.856830939</v>
      </c>
      <c r="V328" s="115"/>
      <c r="W328" s="116">
        <v>0.41155473601061865</v>
      </c>
      <c r="X328" s="117">
        <f>W328*V325</f>
        <v>1446644.6693166776</v>
      </c>
      <c r="Y328" s="115"/>
      <c r="Z328" s="116">
        <v>0.41155473601061865</v>
      </c>
      <c r="AA328" s="117">
        <f>Z328*Y325</f>
        <v>1453813.9249592272</v>
      </c>
      <c r="AC328" s="80"/>
      <c r="AD328" s="80"/>
      <c r="AE328" s="80" t="s">
        <v>449</v>
      </c>
      <c r="AF328" s="118"/>
      <c r="AG328" s="115"/>
      <c r="AH328" s="116">
        <v>0.41279315269002426</v>
      </c>
      <c r="AI328" s="117">
        <f>AH328*AG325</f>
        <v>365986.8984495214</v>
      </c>
      <c r="AJ328" s="115"/>
      <c r="AK328" s="116">
        <v>0.41279315269002426</v>
      </c>
      <c r="AL328" s="117">
        <f>AK328*AJ325</f>
        <v>428807.61744363088</v>
      </c>
      <c r="AM328" s="115"/>
      <c r="AN328" s="116">
        <v>0.41279315269002426</v>
      </c>
      <c r="AO328" s="117">
        <f>AN328*AM325</f>
        <v>404399.04306717974</v>
      </c>
    </row>
    <row r="329" spans="2:41" x14ac:dyDescent="0.2">
      <c r="B329" s="80"/>
      <c r="C329" s="80"/>
      <c r="D329" s="80" t="s">
        <v>450</v>
      </c>
      <c r="E329" s="80" t="s">
        <v>450</v>
      </c>
      <c r="F329" s="115"/>
      <c r="G329" s="116">
        <v>9.5653488456675123E-2</v>
      </c>
      <c r="H329" s="117">
        <f>G329*F325</f>
        <v>411958.9313544007</v>
      </c>
      <c r="I329" s="115"/>
      <c r="J329" s="116">
        <v>9.5653488456675123E-2</v>
      </c>
      <c r="K329" s="117">
        <f>J329*I325</f>
        <v>435871.0409914375</v>
      </c>
      <c r="L329" s="115"/>
      <c r="M329" s="116">
        <v>9.5653488456675123E-2</v>
      </c>
      <c r="N329" s="117">
        <f>M329*L325</f>
        <v>446829.35405878886</v>
      </c>
      <c r="P329" s="80"/>
      <c r="Q329" s="80"/>
      <c r="R329" s="80" t="s">
        <v>450</v>
      </c>
      <c r="S329" s="115"/>
      <c r="T329" s="116">
        <v>9.1131379358845382E-2</v>
      </c>
      <c r="U329" s="117">
        <f>T329*S325</f>
        <v>296139.1102527678</v>
      </c>
      <c r="V329" s="115"/>
      <c r="W329" s="116">
        <v>9.1131379358845382E-2</v>
      </c>
      <c r="X329" s="117">
        <f>W329*V325</f>
        <v>320333.3909721988</v>
      </c>
      <c r="Y329" s="115"/>
      <c r="Z329" s="116">
        <v>9.1131379358845382E-2</v>
      </c>
      <c r="AA329" s="117">
        <f>Z329*Y325</f>
        <v>321920.8934318106</v>
      </c>
      <c r="AC329" s="80"/>
      <c r="AD329" s="80"/>
      <c r="AE329" s="80" t="s">
        <v>450</v>
      </c>
      <c r="AF329" s="118"/>
      <c r="AG329" s="115"/>
      <c r="AH329" s="116">
        <v>9.2489323733191645E-2</v>
      </c>
      <c r="AI329" s="117">
        <f>AH329*AG325</f>
        <v>82002.04027663017</v>
      </c>
      <c r="AJ329" s="115"/>
      <c r="AK329" s="116">
        <v>9.2489323733191645E-2</v>
      </c>
      <c r="AL329" s="117">
        <f>AK329*AJ325</f>
        <v>96077.48164074868</v>
      </c>
      <c r="AM329" s="115"/>
      <c r="AN329" s="116">
        <v>9.2489323733191645E-2</v>
      </c>
      <c r="AO329" s="117">
        <f>AN329*AM325</f>
        <v>90608.562104032171</v>
      </c>
    </row>
    <row r="330" spans="2:41" x14ac:dyDescent="0.2">
      <c r="B330" s="80"/>
      <c r="C330" s="80"/>
      <c r="D330" s="135" t="s">
        <v>451</v>
      </c>
      <c r="E330" s="80" t="s">
        <v>451</v>
      </c>
      <c r="F330" s="115"/>
      <c r="G330" s="116">
        <v>0.10613859346930327</v>
      </c>
      <c r="H330" s="117">
        <f>G330*F325</f>
        <v>457116.01580404298</v>
      </c>
      <c r="I330" s="115"/>
      <c r="J330" s="116">
        <v>0.10613859346930327</v>
      </c>
      <c r="K330" s="117">
        <f>J330*I325</f>
        <v>483649.26330717409</v>
      </c>
      <c r="L330" s="115"/>
      <c r="M330" s="116">
        <v>0.10613859346930327</v>
      </c>
      <c r="N330" s="117">
        <f>M330*L325</f>
        <v>495808.77734613954</v>
      </c>
      <c r="P330" s="80"/>
      <c r="Q330" s="80"/>
      <c r="R330" s="135" t="s">
        <v>451</v>
      </c>
      <c r="S330" s="115"/>
      <c r="T330" s="116">
        <v>0.11435917617186393</v>
      </c>
      <c r="U330" s="117">
        <f>T330*S325</f>
        <v>371619.79681467637</v>
      </c>
      <c r="V330" s="115"/>
      <c r="W330" s="116">
        <v>0.11435917617186393</v>
      </c>
      <c r="X330" s="117">
        <f>W330*V325</f>
        <v>401980.77708964888</v>
      </c>
      <c r="Y330" s="115"/>
      <c r="Z330" s="116">
        <v>0.11435917617186393</v>
      </c>
      <c r="AA330" s="117">
        <f>Z330*Y325</f>
        <v>403972.9061974191</v>
      </c>
      <c r="AC330" s="80"/>
      <c r="AD330" s="80"/>
      <c r="AE330" s="135" t="s">
        <v>451</v>
      </c>
      <c r="AF330" s="136"/>
      <c r="AG330" s="115"/>
      <c r="AH330" s="116">
        <v>0.10911649175181126</v>
      </c>
      <c r="AI330" s="117">
        <f>AH330*AG325</f>
        <v>96743.868268392616</v>
      </c>
      <c r="AJ330" s="115"/>
      <c r="AK330" s="116">
        <v>0.10911649175181126</v>
      </c>
      <c r="AL330" s="117">
        <f>AK330*AJ325</f>
        <v>113349.70686162871</v>
      </c>
      <c r="AM330" s="115"/>
      <c r="AN330" s="116">
        <v>0.10911649175181126</v>
      </c>
      <c r="AO330" s="117">
        <f>AN330*AM325</f>
        <v>106897.61823742253</v>
      </c>
    </row>
    <row r="331" spans="2:41" x14ac:dyDescent="0.2">
      <c r="B331" s="92" t="s">
        <v>10</v>
      </c>
      <c r="C331" s="123" t="s">
        <v>104</v>
      </c>
      <c r="D331" s="92" t="s">
        <v>452</v>
      </c>
      <c r="E331" s="92" t="s">
        <v>452</v>
      </c>
      <c r="F331" s="120">
        <v>9115078.514527414</v>
      </c>
      <c r="G331" s="113">
        <v>0.11527264877582884</v>
      </c>
      <c r="H331" s="137">
        <f>G331*F331</f>
        <v>1050719.2441692222</v>
      </c>
      <c r="I331" s="120">
        <v>8634693.9607294779</v>
      </c>
      <c r="J331" s="113">
        <v>0.11527264877582884</v>
      </c>
      <c r="K331" s="137">
        <f>J331*I331</f>
        <v>995344.04422193952</v>
      </c>
      <c r="L331" s="120">
        <v>8219050.8996899035</v>
      </c>
      <c r="M331" s="113">
        <v>0.11527264877582884</v>
      </c>
      <c r="N331" s="137">
        <f>M331*L331</f>
        <v>947431.76763061422</v>
      </c>
      <c r="P331" s="92" t="s">
        <v>10</v>
      </c>
      <c r="Q331" s="123" t="s">
        <v>104</v>
      </c>
      <c r="R331" s="92" t="s">
        <v>452</v>
      </c>
      <c r="S331" s="120">
        <v>7654122.3115097806</v>
      </c>
      <c r="T331" s="113">
        <v>0.14729738924735505</v>
      </c>
      <c r="U331" s="137">
        <f>T331*S331</f>
        <v>1127432.2334653211</v>
      </c>
      <c r="V331" s="120">
        <v>7547878.6290109353</v>
      </c>
      <c r="W331" s="113">
        <v>0.14729738924735505</v>
      </c>
      <c r="X331" s="137">
        <f>W331*V331</f>
        <v>1111782.8164092163</v>
      </c>
      <c r="Y331" s="120">
        <v>6902312.6876543127</v>
      </c>
      <c r="Z331" s="113">
        <v>0.14729738924735505</v>
      </c>
      <c r="AA331" s="137">
        <f>Z331*Y331</f>
        <v>1016692.6386603747</v>
      </c>
      <c r="AC331" s="92" t="s">
        <v>10</v>
      </c>
      <c r="AD331" s="123" t="s">
        <v>104</v>
      </c>
      <c r="AE331" s="92" t="s">
        <v>452</v>
      </c>
      <c r="AF331" s="114"/>
      <c r="AG331" s="120">
        <v>1942281.9633527652</v>
      </c>
      <c r="AH331" s="113">
        <v>0.12183997998938975</v>
      </c>
      <c r="AI331" s="137">
        <f>AH331*AG331</f>
        <v>236647.59554865354</v>
      </c>
      <c r="AJ331" s="120">
        <v>2133805.8330649845</v>
      </c>
      <c r="AK331" s="113">
        <v>0.12183997998938975</v>
      </c>
      <c r="AL331" s="137">
        <f>AK331*AJ331</f>
        <v>259982.86000188085</v>
      </c>
      <c r="AM331" s="120">
        <v>1782532.5282603391</v>
      </c>
      <c r="AN331" s="113">
        <v>0.12183997998938975</v>
      </c>
      <c r="AO331" s="137">
        <f>AN331*AM331</f>
        <v>217183.72757367603</v>
      </c>
    </row>
    <row r="332" spans="2:41" x14ac:dyDescent="0.2">
      <c r="B332" s="92"/>
      <c r="C332" s="92"/>
      <c r="D332" s="92" t="s">
        <v>453</v>
      </c>
      <c r="E332" s="92" t="s">
        <v>104</v>
      </c>
      <c r="F332" s="124">
        <v>0</v>
      </c>
      <c r="G332" s="113">
        <v>0.61065888252134837</v>
      </c>
      <c r="H332" s="137">
        <f>G332*F331</f>
        <v>5566203.6597756622</v>
      </c>
      <c r="I332" s="124">
        <v>0</v>
      </c>
      <c r="J332" s="113">
        <v>0.61065888252134837</v>
      </c>
      <c r="K332" s="137">
        <f>J332*I331</f>
        <v>5272852.5649728989</v>
      </c>
      <c r="L332" s="124">
        <v>0</v>
      </c>
      <c r="M332" s="113">
        <v>0.61065888252134837</v>
      </c>
      <c r="N332" s="137">
        <f>M332*L331</f>
        <v>5019036.4377907198</v>
      </c>
      <c r="P332" s="92"/>
      <c r="Q332" s="92"/>
      <c r="R332" s="92" t="s">
        <v>453</v>
      </c>
      <c r="S332" s="124">
        <v>0</v>
      </c>
      <c r="T332" s="113">
        <v>0.50931755700540582</v>
      </c>
      <c r="U332" s="137">
        <f>T332*S331</f>
        <v>3898378.8767187311</v>
      </c>
      <c r="V332" s="124">
        <v>0</v>
      </c>
      <c r="W332" s="113">
        <v>0.50931755700540582</v>
      </c>
      <c r="X332" s="137">
        <f>W332*V331</f>
        <v>3844267.1039011613</v>
      </c>
      <c r="Y332" s="124">
        <v>0</v>
      </c>
      <c r="Z332" s="113">
        <v>0.50931755700540582</v>
      </c>
      <c r="AA332" s="137">
        <f>Z332*Y331</f>
        <v>3515469.0357635114</v>
      </c>
      <c r="AC332" s="92"/>
      <c r="AD332" s="92"/>
      <c r="AE332" s="92" t="s">
        <v>453</v>
      </c>
      <c r="AF332" s="114"/>
      <c r="AG332" s="124">
        <v>0</v>
      </c>
      <c r="AH332" s="113">
        <v>0.57526301281896319</v>
      </c>
      <c r="AI332" s="137">
        <f>AH332*AG331</f>
        <v>1117322.9739822429</v>
      </c>
      <c r="AJ332" s="124">
        <v>0</v>
      </c>
      <c r="AK332" s="113">
        <v>0.57526301281896319</v>
      </c>
      <c r="AL332" s="137">
        <f>AK332*AJ331</f>
        <v>1227499.5722996406</v>
      </c>
      <c r="AM332" s="124">
        <v>0</v>
      </c>
      <c r="AN332" s="113">
        <v>0.57526301281896319</v>
      </c>
      <c r="AO332" s="137">
        <f>AN332*AM331</f>
        <v>1025425.0326548463</v>
      </c>
    </row>
    <row r="333" spans="2:41" x14ac:dyDescent="0.2">
      <c r="B333" s="92"/>
      <c r="C333" s="92"/>
      <c r="D333" s="92" t="s">
        <v>454</v>
      </c>
      <c r="E333" s="92" t="s">
        <v>454</v>
      </c>
      <c r="F333" s="120"/>
      <c r="G333" s="113">
        <v>0.27406846870282281</v>
      </c>
      <c r="H333" s="137">
        <f>G333*F331</f>
        <v>2498155.6105825291</v>
      </c>
      <c r="I333" s="120"/>
      <c r="J333" s="113">
        <v>0.27406846870282281</v>
      </c>
      <c r="K333" s="137">
        <f>J333*I331</f>
        <v>2366497.35153464</v>
      </c>
      <c r="L333" s="120"/>
      <c r="M333" s="113">
        <v>0.27406846870282281</v>
      </c>
      <c r="N333" s="137">
        <f>M333*L331</f>
        <v>2252582.6942685698</v>
      </c>
      <c r="P333" s="92"/>
      <c r="Q333" s="92"/>
      <c r="R333" s="92" t="s">
        <v>454</v>
      </c>
      <c r="S333" s="120"/>
      <c r="T333" s="113">
        <v>0.34338505374723899</v>
      </c>
      <c r="U333" s="137">
        <f>T333*S331</f>
        <v>2628311.2013257272</v>
      </c>
      <c r="V333" s="120"/>
      <c r="W333" s="113">
        <v>0.34338505374723899</v>
      </c>
      <c r="X333" s="137">
        <f>W333*V331</f>
        <v>2591828.7087005568</v>
      </c>
      <c r="Y333" s="120"/>
      <c r="Z333" s="113">
        <v>0.34338505374723899</v>
      </c>
      <c r="AA333" s="137">
        <f>Z333*Y331</f>
        <v>2370151.0132304258</v>
      </c>
      <c r="AC333" s="92"/>
      <c r="AD333" s="92"/>
      <c r="AE333" s="92" t="s">
        <v>454</v>
      </c>
      <c r="AF333" s="114"/>
      <c r="AG333" s="120"/>
      <c r="AH333" s="113">
        <v>0.30289700719164725</v>
      </c>
      <c r="AI333" s="137">
        <f>AH333*AG331</f>
        <v>588311.39382186928</v>
      </c>
      <c r="AJ333" s="120"/>
      <c r="AK333" s="113">
        <v>0.30289700719164725</v>
      </c>
      <c r="AL333" s="137">
        <f>AK333*AJ331</f>
        <v>646323.40076346346</v>
      </c>
      <c r="AM333" s="120"/>
      <c r="AN333" s="113">
        <v>0.30289700719164725</v>
      </c>
      <c r="AO333" s="137">
        <f>AN333*AM331</f>
        <v>539923.76803181705</v>
      </c>
    </row>
    <row r="334" spans="2:41" x14ac:dyDescent="0.2">
      <c r="B334" s="80" t="s">
        <v>10</v>
      </c>
      <c r="C334" t="s">
        <v>676</v>
      </c>
      <c r="D334" s="80" t="s">
        <v>455</v>
      </c>
      <c r="E334" s="80" t="s">
        <v>455</v>
      </c>
      <c r="F334" s="115">
        <v>16526780.75666482</v>
      </c>
      <c r="G334" s="116">
        <v>7.2707772584195043E-2</v>
      </c>
      <c r="H334" s="117">
        <f>G334*F334</f>
        <v>1201625.4168044366</v>
      </c>
      <c r="I334" s="115">
        <v>17074279.213931043</v>
      </c>
      <c r="J334" s="116">
        <v>7.2707772584195043E-2</v>
      </c>
      <c r="K334" s="117">
        <f>J334*I334</f>
        <v>1241432.8101255468</v>
      </c>
      <c r="L334" s="115">
        <v>17365795.171372481</v>
      </c>
      <c r="M334" s="116">
        <v>7.2707772584195043E-2</v>
      </c>
      <c r="N334" s="117">
        <f>M334*L334</f>
        <v>1262628.2860638627</v>
      </c>
      <c r="P334" s="80" t="s">
        <v>10</v>
      </c>
      <c r="Q334" t="s">
        <v>676</v>
      </c>
      <c r="R334" s="80" t="s">
        <v>455</v>
      </c>
      <c r="S334" s="115">
        <v>9220924.9997493904</v>
      </c>
      <c r="T334" s="116">
        <v>6.2460192556782819E-2</v>
      </c>
      <c r="U334" s="117">
        <f>T334*S334</f>
        <v>575940.75103599951</v>
      </c>
      <c r="V334" s="115">
        <v>9911535.7282140404</v>
      </c>
      <c r="W334" s="116">
        <v>6.2460192556782819E-2</v>
      </c>
      <c r="X334" s="117">
        <f>W334*V334</f>
        <v>619076.43011768162</v>
      </c>
      <c r="Y334" s="115">
        <v>9433339.3072060961</v>
      </c>
      <c r="Z334" s="116">
        <v>6.2460192556782819E-2</v>
      </c>
      <c r="AA334" s="117">
        <f>Z334*Y334</f>
        <v>589208.18958156102</v>
      </c>
      <c r="AC334" s="80" t="s">
        <v>10</v>
      </c>
      <c r="AD334" t="s">
        <v>676</v>
      </c>
      <c r="AE334" s="80" t="s">
        <v>455</v>
      </c>
      <c r="AF334" s="118"/>
      <c r="AG334" s="115">
        <v>3427198.0599558121</v>
      </c>
      <c r="AH334" s="116">
        <v>7.9211862952584547E-2</v>
      </c>
      <c r="AI334" s="117">
        <f>AH334*AG334</f>
        <v>271474.74303658342</v>
      </c>
      <c r="AJ334" s="115">
        <v>3976622.0128132477</v>
      </c>
      <c r="AK334" s="116">
        <v>7.9211862952584547E-2</v>
      </c>
      <c r="AL334" s="117">
        <f>AK334*AJ334</f>
        <v>314995.63789319387</v>
      </c>
      <c r="AM334" s="115">
        <v>3572735.2633264661</v>
      </c>
      <c r="AN334" s="116">
        <v>7.9211862952584547E-2</v>
      </c>
      <c r="AO334" s="117">
        <f>AN334*AM334</f>
        <v>283003.01604448212</v>
      </c>
    </row>
    <row r="335" spans="2:41" x14ac:dyDescent="0.2">
      <c r="B335" s="80"/>
      <c r="C335" s="80"/>
      <c r="D335" s="80" t="s">
        <v>456</v>
      </c>
      <c r="E335" s="80" t="s">
        <v>456</v>
      </c>
      <c r="F335" s="119">
        <v>0</v>
      </c>
      <c r="G335" s="116">
        <v>0.10374969809127349</v>
      </c>
      <c r="H335" s="117">
        <f>G335*F334</f>
        <v>1714648.5139246436</v>
      </c>
      <c r="I335" s="119">
        <v>0</v>
      </c>
      <c r="J335" s="116">
        <v>0.10374969809127349</v>
      </c>
      <c r="K335" s="117">
        <f>J335*I334</f>
        <v>1771451.3135714522</v>
      </c>
      <c r="L335" s="119">
        <v>0</v>
      </c>
      <c r="M335" s="116">
        <v>0.10374969809127349</v>
      </c>
      <c r="N335" s="117">
        <f>M335*L334</f>
        <v>1801696.0061447897</v>
      </c>
      <c r="P335" s="80"/>
      <c r="Q335" s="80"/>
      <c r="R335" s="80" t="s">
        <v>456</v>
      </c>
      <c r="S335" s="119">
        <v>0</v>
      </c>
      <c r="T335" s="116">
        <v>0.12238638058604755</v>
      </c>
      <c r="U335" s="117">
        <f>T335*S334</f>
        <v>1128515.6363747292</v>
      </c>
      <c r="V335" s="119">
        <v>0</v>
      </c>
      <c r="W335" s="116">
        <v>0.12238638058604755</v>
      </c>
      <c r="X335" s="117">
        <f>W335*V334</f>
        <v>1213036.9838254114</v>
      </c>
      <c r="Y335" s="119">
        <v>0</v>
      </c>
      <c r="Z335" s="116">
        <v>0.12238638058604755</v>
      </c>
      <c r="AA335" s="117">
        <f>Z335*Y334</f>
        <v>1154512.2546490473</v>
      </c>
      <c r="AC335" s="80"/>
      <c r="AD335" s="80"/>
      <c r="AE335" s="80" t="s">
        <v>456</v>
      </c>
      <c r="AF335" s="118"/>
      <c r="AG335" s="119">
        <v>0</v>
      </c>
      <c r="AH335" s="116">
        <v>0.11235815547706643</v>
      </c>
      <c r="AI335" s="117">
        <f>AH335*AG334</f>
        <v>385073.65247121558</v>
      </c>
      <c r="AJ335" s="119">
        <v>0</v>
      </c>
      <c r="AK335" s="116">
        <v>0.11235815547706643</v>
      </c>
      <c r="AL335" s="117">
        <f>AK335*AJ334</f>
        <v>446805.91438919574</v>
      </c>
      <c r="AM335" s="119">
        <v>0</v>
      </c>
      <c r="AN335" s="116">
        <v>0.11235815547706643</v>
      </c>
      <c r="AO335" s="117">
        <f>AN335*AM334</f>
        <v>401425.94419523294</v>
      </c>
    </row>
    <row r="336" spans="2:41" x14ac:dyDescent="0.2">
      <c r="B336" s="80"/>
      <c r="C336" s="80"/>
      <c r="D336" s="80" t="s">
        <v>457</v>
      </c>
      <c r="E336" s="80" t="s">
        <v>457</v>
      </c>
      <c r="F336" s="115"/>
      <c r="G336" s="116">
        <v>8.6353524014381997E-2</v>
      </c>
      <c r="H336" s="117">
        <f>G336*F334</f>
        <v>1427145.7589510819</v>
      </c>
      <c r="I336" s="115"/>
      <c r="J336" s="116">
        <v>8.6353524014381997E-2</v>
      </c>
      <c r="K336" s="117">
        <f>J336*I334</f>
        <v>1474424.1801284577</v>
      </c>
      <c r="L336" s="115"/>
      <c r="M336" s="116">
        <v>8.6353524014381997E-2</v>
      </c>
      <c r="N336" s="117">
        <f>M336*L334</f>
        <v>1499597.6103599523</v>
      </c>
      <c r="P336" s="80"/>
      <c r="Q336" s="80"/>
      <c r="R336" s="80" t="s">
        <v>457</v>
      </c>
      <c r="S336" s="115"/>
      <c r="T336" s="116">
        <v>7.4813242506391042E-2</v>
      </c>
      <c r="U336" s="117">
        <f>T336*S334</f>
        <v>689847.29813949496</v>
      </c>
      <c r="V336" s="115"/>
      <c r="W336" s="116">
        <v>7.4813242506391042E-2</v>
      </c>
      <c r="X336" s="117">
        <f>W336*V334</f>
        <v>741514.12604563613</v>
      </c>
      <c r="Y336" s="115"/>
      <c r="Z336" s="116">
        <v>7.4813242506391042E-2</v>
      </c>
      <c r="AA336" s="117">
        <f>Z336*Y334</f>
        <v>705738.70123508049</v>
      </c>
      <c r="AC336" s="80"/>
      <c r="AD336" s="80"/>
      <c r="AE336" s="80" t="s">
        <v>457</v>
      </c>
      <c r="AF336" s="118"/>
      <c r="AG336" s="115"/>
      <c r="AH336" s="116">
        <v>9.0891909958283015E-2</v>
      </c>
      <c r="AI336" s="117">
        <f>AH336*AG334</f>
        <v>311504.57747470593</v>
      </c>
      <c r="AJ336" s="115"/>
      <c r="AK336" s="116">
        <v>9.0891909958283015E-2</v>
      </c>
      <c r="AL336" s="117">
        <f>AK336*AJ334</f>
        <v>361442.76992674789</v>
      </c>
      <c r="AM336" s="115"/>
      <c r="AN336" s="116">
        <v>9.0891909958283015E-2</v>
      </c>
      <c r="AO336" s="117">
        <f>AN336*AM334</f>
        <v>324732.73185905174</v>
      </c>
    </row>
    <row r="337" spans="1:41" x14ac:dyDescent="0.2">
      <c r="B337" s="80"/>
      <c r="C337" s="80"/>
      <c r="D337" s="80" t="s">
        <v>458</v>
      </c>
      <c r="E337" s="80" t="s">
        <v>458</v>
      </c>
      <c r="F337" s="115"/>
      <c r="G337" s="116">
        <v>9.8580524475571751E-2</v>
      </c>
      <c r="H337" s="117">
        <f>G337*F334</f>
        <v>1629218.7148848046</v>
      </c>
      <c r="I337" s="115"/>
      <c r="J337" s="116">
        <v>9.8580524475571751E-2</v>
      </c>
      <c r="K337" s="117">
        <f>J337*I334</f>
        <v>1683191.3999516752</v>
      </c>
      <c r="L337" s="115"/>
      <c r="M337" s="116">
        <v>9.8580524475571751E-2</v>
      </c>
      <c r="N337" s="117">
        <f>M337*L334</f>
        <v>1711929.1959292507</v>
      </c>
      <c r="P337" s="80"/>
      <c r="Q337" s="80"/>
      <c r="R337" s="80" t="s">
        <v>458</v>
      </c>
      <c r="S337" s="115"/>
      <c r="T337" s="116">
        <v>0.11026867120719179</v>
      </c>
      <c r="U337" s="117">
        <f>T337*S334</f>
        <v>1016779.1470235406</v>
      </c>
      <c r="V337" s="115"/>
      <c r="W337" s="116">
        <v>0.11026867120719179</v>
      </c>
      <c r="X337" s="117">
        <f>W337*V334</f>
        <v>1092931.8743727682</v>
      </c>
      <c r="Y337" s="115"/>
      <c r="Z337" s="116">
        <v>0.11026867120719179</v>
      </c>
      <c r="AA337" s="117">
        <f>Z337*Y334</f>
        <v>1040201.7904521874</v>
      </c>
      <c r="AC337" s="80"/>
      <c r="AD337" s="80"/>
      <c r="AE337" s="80" t="s">
        <v>458</v>
      </c>
      <c r="AF337" s="118"/>
      <c r="AG337" s="115"/>
      <c r="AH337" s="116">
        <v>0.1002336093913363</v>
      </c>
      <c r="AI337" s="117">
        <f>AH337*AG334</f>
        <v>343520.43164835643</v>
      </c>
      <c r="AJ337" s="115"/>
      <c r="AK337" s="116">
        <v>0.1002336093913363</v>
      </c>
      <c r="AL337" s="117">
        <f>AK337*AJ334</f>
        <v>398591.17752931261</v>
      </c>
      <c r="AM337" s="115"/>
      <c r="AN337" s="116">
        <v>0.1002336093913363</v>
      </c>
      <c r="AO337" s="117">
        <f>AN337*AM334</f>
        <v>358108.15084291802</v>
      </c>
    </row>
    <row r="338" spans="1:41" x14ac:dyDescent="0.2">
      <c r="B338" s="80"/>
      <c r="C338" s="80"/>
      <c r="D338" s="80" t="s">
        <v>459</v>
      </c>
      <c r="E338" s="80" t="s">
        <v>459</v>
      </c>
      <c r="F338" s="115"/>
      <c r="G338" s="116">
        <v>0.42183208994263749</v>
      </c>
      <c r="H338" s="117">
        <f>G338*F334</f>
        <v>6971526.4666076852</v>
      </c>
      <c r="I338" s="115"/>
      <c r="J338" s="116">
        <v>0.42183208994263749</v>
      </c>
      <c r="K338" s="117">
        <f>J338*I334</f>
        <v>7202478.8850766653</v>
      </c>
      <c r="L338" s="115"/>
      <c r="M338" s="116">
        <v>0.42183208994263749</v>
      </c>
      <c r="N338" s="117">
        <f>M338*L334</f>
        <v>7325449.6706558159</v>
      </c>
      <c r="P338" s="80"/>
      <c r="Q338" s="80"/>
      <c r="R338" s="80" t="s">
        <v>459</v>
      </c>
      <c r="S338" s="115"/>
      <c r="T338" s="116">
        <v>0.45599363421797862</v>
      </c>
      <c r="U338" s="117">
        <f>T338*S334</f>
        <v>4204683.1014871383</v>
      </c>
      <c r="V338" s="115"/>
      <c r="W338" s="116">
        <v>0.45599363421797862</v>
      </c>
      <c r="X338" s="117">
        <f>W338*V334</f>
        <v>4519597.1973896595</v>
      </c>
      <c r="Y338" s="115"/>
      <c r="Z338" s="116">
        <v>0.45599363421797862</v>
      </c>
      <c r="AA338" s="117">
        <f>Z338*Y334</f>
        <v>4301542.6735042166</v>
      </c>
      <c r="AC338" s="80"/>
      <c r="AD338" s="80"/>
      <c r="AE338" s="80" t="s">
        <v>459</v>
      </c>
      <c r="AF338" s="118"/>
      <c r="AG338" s="115"/>
      <c r="AH338" s="116">
        <v>0.39844005930081838</v>
      </c>
      <c r="AI338" s="117">
        <f>AH338*AG334</f>
        <v>1365532.9982444434</v>
      </c>
      <c r="AJ338" s="115"/>
      <c r="AK338" s="116">
        <v>0.39844005930081838</v>
      </c>
      <c r="AL338" s="117">
        <f>AK338*AJ334</f>
        <v>1584445.5106022502</v>
      </c>
      <c r="AM338" s="115"/>
      <c r="AN338" s="116">
        <v>0.39844005930081838</v>
      </c>
      <c r="AO338" s="117">
        <f>AN338*AM334</f>
        <v>1423520.8501859221</v>
      </c>
    </row>
    <row r="339" spans="1:41" x14ac:dyDescent="0.2">
      <c r="B339" s="80"/>
      <c r="C339" s="80"/>
      <c r="D339" s="80" t="s">
        <v>460</v>
      </c>
      <c r="E339" s="80" t="s">
        <v>460</v>
      </c>
      <c r="F339" s="115"/>
      <c r="G339" s="116">
        <v>0.2167763908919402</v>
      </c>
      <c r="H339" s="117">
        <f>G339*F334</f>
        <v>3582615.8854921684</v>
      </c>
      <c r="I339" s="115"/>
      <c r="J339" s="116">
        <v>0.2167763908919402</v>
      </c>
      <c r="K339" s="117">
        <f>J339*I334</f>
        <v>3701300.6250772453</v>
      </c>
      <c r="L339" s="115"/>
      <c r="M339" s="116">
        <v>0.2167763908919402</v>
      </c>
      <c r="N339" s="117">
        <f>M339*L334</f>
        <v>3764494.4022188084</v>
      </c>
      <c r="P339" s="80"/>
      <c r="Q339" s="80"/>
      <c r="R339" s="80" t="s">
        <v>460</v>
      </c>
      <c r="S339" s="115"/>
      <c r="T339" s="116">
        <v>0.17407787892560822</v>
      </c>
      <c r="U339" s="117">
        <f>T339*S334</f>
        <v>1605159.0656884883</v>
      </c>
      <c r="V339" s="115"/>
      <c r="W339" s="116">
        <v>0.17407787892560822</v>
      </c>
      <c r="X339" s="117">
        <f>W339*V334</f>
        <v>1725379.1164628838</v>
      </c>
      <c r="Y339" s="115"/>
      <c r="Z339" s="116">
        <v>0.17407787892560822</v>
      </c>
      <c r="AA339" s="117">
        <f>Z339*Y334</f>
        <v>1642135.6977840038</v>
      </c>
      <c r="AC339" s="80"/>
      <c r="AD339" s="80"/>
      <c r="AE339" s="80" t="s">
        <v>460</v>
      </c>
      <c r="AF339" s="118"/>
      <c r="AG339" s="115"/>
      <c r="AH339" s="116">
        <v>0.21886440291991141</v>
      </c>
      <c r="AI339" s="117">
        <f>AH339*AG334</f>
        <v>750091.6570805076</v>
      </c>
      <c r="AJ339" s="115"/>
      <c r="AK339" s="116">
        <v>0.21886440291991141</v>
      </c>
      <c r="AL339" s="117">
        <f>AK339*AJ334</f>
        <v>870341.00247254781</v>
      </c>
      <c r="AM339" s="115"/>
      <c r="AN339" s="116">
        <v>0.21886440291991141</v>
      </c>
      <c r="AO339" s="117">
        <f>AN339*AM334</f>
        <v>781944.57019885944</v>
      </c>
    </row>
    <row r="340" spans="1:41" x14ac:dyDescent="0.2">
      <c r="B340" s="92" t="s">
        <v>10</v>
      </c>
      <c r="C340" s="123" t="s">
        <v>105</v>
      </c>
      <c r="D340" s="92" t="s">
        <v>461</v>
      </c>
      <c r="E340" s="92" t="s">
        <v>461</v>
      </c>
      <c r="F340" s="120">
        <v>7899038.9256382762</v>
      </c>
      <c r="G340" s="113">
        <v>0.56776560970662604</v>
      </c>
      <c r="H340" s="121">
        <f>G340*F340</f>
        <v>4484802.6517113885</v>
      </c>
      <c r="I340" s="120">
        <v>7936932.761409428</v>
      </c>
      <c r="J340" s="113">
        <v>0.56776560970662604</v>
      </c>
      <c r="K340" s="121">
        <f>J340*I340</f>
        <v>4506317.468482119</v>
      </c>
      <c r="L340" s="120">
        <v>7793905.1581598222</v>
      </c>
      <c r="M340" s="113">
        <v>0.56776560970662604</v>
      </c>
      <c r="N340" s="121">
        <f>M340*L340</f>
        <v>4425111.3141182289</v>
      </c>
      <c r="P340" s="92" t="s">
        <v>10</v>
      </c>
      <c r="Q340" s="123" t="s">
        <v>105</v>
      </c>
      <c r="R340" s="92" t="s">
        <v>461</v>
      </c>
      <c r="S340" s="120">
        <v>5854541.7702648602</v>
      </c>
      <c r="T340" s="113">
        <v>0.56625002572260796</v>
      </c>
      <c r="U340" s="121">
        <f>T340*S340</f>
        <v>3315134.4280065601</v>
      </c>
      <c r="V340" s="120">
        <v>6104423.2927498976</v>
      </c>
      <c r="W340" s="113">
        <v>0.56625002572260796</v>
      </c>
      <c r="X340" s="121">
        <f>W340*V340</f>
        <v>3456629.8465413167</v>
      </c>
      <c r="Y340" s="120">
        <v>5527994.767403991</v>
      </c>
      <c r="Z340" s="113">
        <v>0.56625002572260796</v>
      </c>
      <c r="AA340" s="121">
        <f>Z340*Y340</f>
        <v>3130227.1792369522</v>
      </c>
      <c r="AC340" s="92" t="s">
        <v>10</v>
      </c>
      <c r="AD340" s="123" t="s">
        <v>105</v>
      </c>
      <c r="AE340" s="92" t="s">
        <v>461</v>
      </c>
      <c r="AF340" s="114"/>
      <c r="AG340" s="120">
        <v>1442665.8341553474</v>
      </c>
      <c r="AH340" s="113">
        <v>0.5409662407486534</v>
      </c>
      <c r="AI340" s="121">
        <f>AH340*AG340</f>
        <v>780433.51295953861</v>
      </c>
      <c r="AJ340" s="120">
        <v>1632950.9662565875</v>
      </c>
      <c r="AK340" s="113">
        <v>0.5409662407486534</v>
      </c>
      <c r="AL340" s="121">
        <f>AK340*AJ340</f>
        <v>883371.34554270736</v>
      </c>
      <c r="AM340" s="120">
        <v>1327215.5882711841</v>
      </c>
      <c r="AN340" s="113">
        <v>0.5409662407486534</v>
      </c>
      <c r="AO340" s="121">
        <f>AN340*AM340</f>
        <v>717978.82745007507</v>
      </c>
    </row>
    <row r="341" spans="1:41" x14ac:dyDescent="0.2">
      <c r="B341" s="92"/>
      <c r="C341" s="92"/>
      <c r="D341" s="92" t="s">
        <v>462</v>
      </c>
      <c r="E341" s="92" t="s">
        <v>462</v>
      </c>
      <c r="F341" s="124">
        <v>0</v>
      </c>
      <c r="G341" s="113">
        <v>0.12315977043069214</v>
      </c>
      <c r="H341" s="121">
        <f>G341*F340</f>
        <v>972843.82070471114</v>
      </c>
      <c r="I341" s="124">
        <v>0</v>
      </c>
      <c r="J341" s="113">
        <v>0.12315977043069214</v>
      </c>
      <c r="K341" s="121">
        <f>J341*I340</f>
        <v>977510.81681902451</v>
      </c>
      <c r="L341" s="124">
        <v>0</v>
      </c>
      <c r="M341" s="113">
        <v>0.12315977043069214</v>
      </c>
      <c r="N341" s="121">
        <f>M341*L340</f>
        <v>959895.57003755099</v>
      </c>
      <c r="P341" s="92"/>
      <c r="Q341" s="92"/>
      <c r="R341" s="92" t="s">
        <v>462</v>
      </c>
      <c r="S341" s="124">
        <v>0</v>
      </c>
      <c r="T341" s="113">
        <v>0.17678916254394803</v>
      </c>
      <c r="U341" s="121">
        <f>T341*S340</f>
        <v>1035019.5366436876</v>
      </c>
      <c r="V341" s="124">
        <v>0</v>
      </c>
      <c r="W341" s="113">
        <v>0.17678916254394803</v>
      </c>
      <c r="X341" s="121">
        <f>W341*V340</f>
        <v>1079195.8817390241</v>
      </c>
      <c r="Y341" s="124">
        <v>0</v>
      </c>
      <c r="Z341" s="113">
        <v>0.17678916254394803</v>
      </c>
      <c r="AA341" s="121">
        <f>Z341*Y340</f>
        <v>977289.56547667831</v>
      </c>
      <c r="AC341" s="92"/>
      <c r="AD341" s="92"/>
      <c r="AE341" s="92" t="s">
        <v>462</v>
      </c>
      <c r="AF341" s="114"/>
      <c r="AG341" s="124">
        <v>0</v>
      </c>
      <c r="AH341" s="113">
        <v>0.13598935203574122</v>
      </c>
      <c r="AI341" s="121">
        <f>AH341*AG340</f>
        <v>196187.1919908878</v>
      </c>
      <c r="AJ341" s="124">
        <v>0</v>
      </c>
      <c r="AK341" s="113">
        <v>0.13598935203574122</v>
      </c>
      <c r="AL341" s="121">
        <f>AK341*AJ340</f>
        <v>222063.94380737087</v>
      </c>
      <c r="AM341" s="124">
        <v>0</v>
      </c>
      <c r="AN341" s="113">
        <v>0.13598935203574122</v>
      </c>
      <c r="AO341" s="121">
        <f>AN341*AM340</f>
        <v>180487.18786073345</v>
      </c>
    </row>
    <row r="342" spans="1:41" x14ac:dyDescent="0.2">
      <c r="B342" s="92"/>
      <c r="C342" s="92"/>
      <c r="D342" s="92" t="s">
        <v>463</v>
      </c>
      <c r="E342" s="92" t="s">
        <v>463</v>
      </c>
      <c r="F342" s="120"/>
      <c r="G342" s="100">
        <v>0.30907461986268175</v>
      </c>
      <c r="H342" s="121">
        <f>G342*F340</f>
        <v>2441392.4532221761</v>
      </c>
      <c r="I342" s="120"/>
      <c r="J342" s="100">
        <v>0.30907461986268175</v>
      </c>
      <c r="K342" s="121">
        <f>J342*I340</f>
        <v>2453104.4761082837</v>
      </c>
      <c r="L342" s="120"/>
      <c r="M342" s="100">
        <v>0.30907461986268175</v>
      </c>
      <c r="N342" s="121">
        <f>M342*L340</f>
        <v>2408898.2740040417</v>
      </c>
      <c r="P342" s="92"/>
      <c r="Q342" s="92"/>
      <c r="R342" s="92" t="s">
        <v>463</v>
      </c>
      <c r="S342" s="120"/>
      <c r="T342" s="100">
        <v>0.25696081173344398</v>
      </c>
      <c r="U342" s="121">
        <f>T342*S340</f>
        <v>1504387.8056146125</v>
      </c>
      <c r="V342" s="120"/>
      <c r="W342" s="100">
        <v>0.25696081173344398</v>
      </c>
      <c r="X342" s="121">
        <f>W342*V340</f>
        <v>1568597.5644695566</v>
      </c>
      <c r="Y342" s="120"/>
      <c r="Z342" s="100">
        <v>0.25696081173344398</v>
      </c>
      <c r="AA342" s="121">
        <f>Z342*Y340</f>
        <v>1420478.0226903604</v>
      </c>
      <c r="AC342" s="92"/>
      <c r="AD342" s="92"/>
      <c r="AE342" s="92" t="s">
        <v>463</v>
      </c>
      <c r="AF342" s="114"/>
      <c r="AG342" s="120"/>
      <c r="AH342" s="100">
        <v>0.32304440721560529</v>
      </c>
      <c r="AI342" s="121">
        <f>AH342*AG340</f>
        <v>466045.12920492096</v>
      </c>
      <c r="AJ342" s="120"/>
      <c r="AK342" s="100">
        <v>0.32304440721560529</v>
      </c>
      <c r="AL342" s="121">
        <f>AK342*AJ340</f>
        <v>527515.67690650921</v>
      </c>
      <c r="AM342" s="120"/>
      <c r="AN342" s="100">
        <v>0.32304440721560529</v>
      </c>
      <c r="AO342" s="121">
        <f>AN342*AM340</f>
        <v>428749.57296037552</v>
      </c>
    </row>
    <row r="343" spans="1:41" x14ac:dyDescent="0.2">
      <c r="A343" t="s">
        <v>464</v>
      </c>
      <c r="B343" s="80" t="s">
        <v>10</v>
      </c>
      <c r="C343" t="s">
        <v>106</v>
      </c>
      <c r="D343" s="80" t="s">
        <v>464</v>
      </c>
      <c r="E343" s="80" t="s">
        <v>464</v>
      </c>
      <c r="F343" s="115">
        <v>7282347.3383077839</v>
      </c>
      <c r="G343" s="116">
        <v>4.2912553749020553E-2</v>
      </c>
      <c r="H343" s="117">
        <f>G343*F343</f>
        <v>312504.12157416955</v>
      </c>
      <c r="I343" s="115">
        <v>7808601.9216898289</v>
      </c>
      <c r="J343" s="116">
        <v>4.2912553749020553E-2</v>
      </c>
      <c r="K343" s="117">
        <f>J343*I343</f>
        <v>335087.04966921994</v>
      </c>
      <c r="L343" s="115">
        <v>7926533.6223504758</v>
      </c>
      <c r="M343" s="116">
        <v>4.2912553749020553E-2</v>
      </c>
      <c r="N343" s="117">
        <f>M343*L343</f>
        <v>340147.80011253338</v>
      </c>
      <c r="P343" s="80" t="s">
        <v>10</v>
      </c>
      <c r="Q343" t="s">
        <v>106</v>
      </c>
      <c r="R343" s="80" t="s">
        <v>464</v>
      </c>
      <c r="S343" s="115">
        <v>4437065.4424276948</v>
      </c>
      <c r="T343" s="116">
        <v>4.8125541721363435E-2</v>
      </c>
      <c r="U343" s="117">
        <f>T343*S343</f>
        <v>213536.17806997395</v>
      </c>
      <c r="V343" s="115">
        <v>4837976.7150714919</v>
      </c>
      <c r="W343" s="116">
        <v>4.8125541721363435E-2</v>
      </c>
      <c r="X343" s="117">
        <f>W343*V343</f>
        <v>232830.25024815791</v>
      </c>
      <c r="Y343" s="115">
        <v>5059687.9712269995</v>
      </c>
      <c r="Z343" s="116">
        <v>4.8125541721363435E-2</v>
      </c>
      <c r="AA343" s="117">
        <f>Z343*Y343</f>
        <v>243500.22455636569</v>
      </c>
      <c r="AC343" s="80" t="s">
        <v>10</v>
      </c>
      <c r="AD343" t="s">
        <v>106</v>
      </c>
      <c r="AE343" s="80" t="s">
        <v>464</v>
      </c>
      <c r="AF343" s="118"/>
      <c r="AG343" s="115">
        <v>1523844.0834031403</v>
      </c>
      <c r="AH343" s="116">
        <v>4.124693087647123E-2</v>
      </c>
      <c r="AI343" s="117">
        <f>AH343*AG343</f>
        <v>62853.891574648987</v>
      </c>
      <c r="AJ343" s="115">
        <v>1790135.1842209401</v>
      </c>
      <c r="AK343" s="116">
        <v>4.124693087647123E-2</v>
      </c>
      <c r="AL343" s="117">
        <f>AK343*AJ343</f>
        <v>73837.582203100203</v>
      </c>
      <c r="AM343" s="115">
        <v>1685779.4280848508</v>
      </c>
      <c r="AN343" s="116">
        <v>4.124693087647123E-2</v>
      </c>
      <c r="AO343" s="117">
        <f>AN343*AM343</f>
        <v>69533.227543193047</v>
      </c>
    </row>
    <row r="344" spans="1:41" x14ac:dyDescent="0.2">
      <c r="A344" t="s">
        <v>465</v>
      </c>
      <c r="B344" s="80"/>
      <c r="C344" s="80"/>
      <c r="D344" s="80" t="s">
        <v>465</v>
      </c>
      <c r="E344" s="80" t="s">
        <v>465</v>
      </c>
      <c r="F344" s="119">
        <v>0</v>
      </c>
      <c r="G344" s="116">
        <v>7.0966556651373372E-2</v>
      </c>
      <c r="H344" s="117">
        <f>G344*F343</f>
        <v>516803.11493899743</v>
      </c>
      <c r="I344" s="119">
        <v>0</v>
      </c>
      <c r="J344" s="116">
        <v>7.0966556651373372E-2</v>
      </c>
      <c r="K344" s="117">
        <f>J344*I343</f>
        <v>554149.59064362419</v>
      </c>
      <c r="L344" s="119">
        <v>0</v>
      </c>
      <c r="M344" s="116">
        <v>7.0966556651373372E-2</v>
      </c>
      <c r="N344" s="117">
        <f>M344*L343</f>
        <v>562518.79735955084</v>
      </c>
      <c r="P344" s="80"/>
      <c r="Q344" s="80"/>
      <c r="R344" s="80" t="s">
        <v>465</v>
      </c>
      <c r="S344" s="119">
        <v>0</v>
      </c>
      <c r="T344" s="116">
        <v>7.3871265888769438E-2</v>
      </c>
      <c r="U344" s="117">
        <f>T344*S343</f>
        <v>327771.64106344664</v>
      </c>
      <c r="V344" s="119">
        <v>0</v>
      </c>
      <c r="W344" s="116">
        <v>7.3871265888769438E-2</v>
      </c>
      <c r="X344" s="117">
        <f>W344*V343</f>
        <v>357387.46428272151</v>
      </c>
      <c r="Y344" s="119">
        <v>0</v>
      </c>
      <c r="Z344" s="116">
        <v>7.3871265888769438E-2</v>
      </c>
      <c r="AA344" s="117">
        <f>Z344*Y343</f>
        <v>373765.5554367181</v>
      </c>
      <c r="AC344" s="80"/>
      <c r="AD344" s="80"/>
      <c r="AE344" s="80" t="s">
        <v>465</v>
      </c>
      <c r="AF344" s="118"/>
      <c r="AG344" s="119">
        <v>0</v>
      </c>
      <c r="AH344" s="116">
        <v>6.7395513386888539E-2</v>
      </c>
      <c r="AI344" s="117">
        <f>AH344*AG343</f>
        <v>102700.25432252724</v>
      </c>
      <c r="AJ344" s="119">
        <v>0</v>
      </c>
      <c r="AK344" s="116">
        <v>6.7395513386888539E-2</v>
      </c>
      <c r="AL344" s="117">
        <f>AK344*AJ343</f>
        <v>120647.07977250255</v>
      </c>
      <c r="AM344" s="119">
        <v>0</v>
      </c>
      <c r="AN344" s="116">
        <v>6.7395513386888539E-2</v>
      </c>
      <c r="AO344" s="117">
        <f>AN344*AM343</f>
        <v>113613.97001283386</v>
      </c>
    </row>
    <row r="345" spans="1:41" x14ac:dyDescent="0.2">
      <c r="A345" t="s">
        <v>466</v>
      </c>
      <c r="B345" s="80"/>
      <c r="C345" s="80"/>
      <c r="D345" s="80" t="s">
        <v>466</v>
      </c>
      <c r="E345" s="80" t="s">
        <v>644</v>
      </c>
      <c r="F345" s="115"/>
      <c r="G345" s="116">
        <v>0.25171077102408268</v>
      </c>
      <c r="H345" s="117">
        <f>G345*F343</f>
        <v>1833045.2633906286</v>
      </c>
      <c r="I345" s="115"/>
      <c r="J345" s="116">
        <v>0.25171077102408268</v>
      </c>
      <c r="K345" s="117">
        <f>J345*I343</f>
        <v>1965509.2103286805</v>
      </c>
      <c r="L345" s="115"/>
      <c r="M345" s="116">
        <v>0.25171077102408268</v>
      </c>
      <c r="N345" s="117">
        <f>M345*L343</f>
        <v>1995193.8896301533</v>
      </c>
      <c r="P345" s="80"/>
      <c r="Q345" s="80"/>
      <c r="R345" s="80" t="s">
        <v>466</v>
      </c>
      <c r="S345" s="115"/>
      <c r="T345" s="116">
        <v>0.19278988604276107</v>
      </c>
      <c r="U345" s="117">
        <f>T345*S343</f>
        <v>855421.34100990847</v>
      </c>
      <c r="V345" s="115"/>
      <c r="W345" s="116">
        <v>0.19278988604276107</v>
      </c>
      <c r="X345" s="117">
        <f>W345*V343</f>
        <v>932712.97957616439</v>
      </c>
      <c r="Y345" s="115"/>
      <c r="Z345" s="116">
        <v>0.19278988604276107</v>
      </c>
      <c r="AA345" s="117">
        <f>Z345*Y343</f>
        <v>975456.66738478222</v>
      </c>
      <c r="AC345" s="80"/>
      <c r="AD345" s="80"/>
      <c r="AE345" s="80" t="s">
        <v>466</v>
      </c>
      <c r="AF345" s="118"/>
      <c r="AG345" s="115"/>
      <c r="AH345" s="116">
        <v>0.26716226150936845</v>
      </c>
      <c r="AI345" s="117">
        <f>AH345*AG343</f>
        <v>407113.63150965364</v>
      </c>
      <c r="AJ345" s="115"/>
      <c r="AK345" s="116">
        <v>0.26716226150936845</v>
      </c>
      <c r="AL345" s="117">
        <f>AK345*AJ343</f>
        <v>478256.56422395626</v>
      </c>
      <c r="AM345" s="115"/>
      <c r="AN345" s="116">
        <v>0.26716226150936845</v>
      </c>
      <c r="AO345" s="117">
        <f>AN345*AM343</f>
        <v>450376.64441311848</v>
      </c>
    </row>
    <row r="346" spans="1:41" x14ac:dyDescent="0.2">
      <c r="A346" t="s">
        <v>467</v>
      </c>
      <c r="B346" s="80"/>
      <c r="C346" s="80"/>
      <c r="D346" s="80" t="s">
        <v>467</v>
      </c>
      <c r="E346" s="80" t="s">
        <v>466</v>
      </c>
      <c r="F346" s="115"/>
      <c r="G346" s="116">
        <v>0.14390654248709991</v>
      </c>
      <c r="H346" s="117">
        <f>G346*F343</f>
        <v>1047977.426646008</v>
      </c>
      <c r="I346" s="115"/>
      <c r="J346" s="116">
        <v>0.14390654248709991</v>
      </c>
      <c r="K346" s="117">
        <f>J346*I343</f>
        <v>1123708.9042085074</v>
      </c>
      <c r="L346" s="115"/>
      <c r="M346" s="116">
        <v>0.14390654248709991</v>
      </c>
      <c r="N346" s="117">
        <f>M346*L343</f>
        <v>1140680.0475002048</v>
      </c>
      <c r="P346" s="80"/>
      <c r="Q346" s="80"/>
      <c r="R346" s="80" t="s">
        <v>467</v>
      </c>
      <c r="S346" s="115"/>
      <c r="T346" s="116">
        <v>0.16201132288679312</v>
      </c>
      <c r="U346" s="117">
        <f>T346*S343</f>
        <v>718854.84206298483</v>
      </c>
      <c r="V346" s="115"/>
      <c r="W346" s="116">
        <v>0.16201132288679312</v>
      </c>
      <c r="X346" s="117">
        <f>W346*V343</f>
        <v>783807.00770423422</v>
      </c>
      <c r="Y346" s="115"/>
      <c r="Z346" s="116">
        <v>0.16201132288679312</v>
      </c>
      <c r="AA346" s="117">
        <f>Z346*Y343</f>
        <v>819726.74161288061</v>
      </c>
      <c r="AC346" s="80"/>
      <c r="AD346" s="80"/>
      <c r="AE346" s="80" t="s">
        <v>467</v>
      </c>
      <c r="AF346" s="118"/>
      <c r="AG346" s="115"/>
      <c r="AH346" s="116">
        <v>0.15710150244259502</v>
      </c>
      <c r="AI346" s="117">
        <f>AH346*AG343</f>
        <v>239398.19499089243</v>
      </c>
      <c r="AJ346" s="115"/>
      <c r="AK346" s="116">
        <v>0.15710150244259502</v>
      </c>
      <c r="AL346" s="117">
        <f>AK346*AJ343</f>
        <v>281232.92701646133</v>
      </c>
      <c r="AM346" s="115"/>
      <c r="AN346" s="116">
        <v>0.15710150244259502</v>
      </c>
      <c r="AO346" s="117">
        <f>AN346*AM343</f>
        <v>264838.48093894863</v>
      </c>
    </row>
    <row r="347" spans="1:41" x14ac:dyDescent="0.2">
      <c r="A347" t="s">
        <v>468</v>
      </c>
      <c r="B347" s="80"/>
      <c r="C347" s="80"/>
      <c r="D347" s="80" t="s">
        <v>468</v>
      </c>
      <c r="E347" s="80" t="s">
        <v>467</v>
      </c>
      <c r="F347" s="115"/>
      <c r="G347" s="116">
        <v>6.4948141858857611E-2</v>
      </c>
      <c r="H347" s="117">
        <f>G347*F343</f>
        <v>472974.92799388809</v>
      </c>
      <c r="I347" s="115"/>
      <c r="J347" s="116">
        <v>6.4948141858857611E-2</v>
      </c>
      <c r="K347" s="117">
        <f>J347*I343</f>
        <v>507154.18532925914</v>
      </c>
      <c r="L347" s="115"/>
      <c r="M347" s="116">
        <v>6.4948141858857611E-2</v>
      </c>
      <c r="N347" s="117">
        <f>M347*L343</f>
        <v>514813.63015342318</v>
      </c>
      <c r="P347" s="80"/>
      <c r="Q347" s="80"/>
      <c r="R347" s="80" t="s">
        <v>468</v>
      </c>
      <c r="S347" s="115"/>
      <c r="T347" s="116">
        <v>7.0359322889950421E-2</v>
      </c>
      <c r="U347" s="117">
        <f>T347*S343</f>
        <v>312188.92014761089</v>
      </c>
      <c r="V347" s="115"/>
      <c r="W347" s="116">
        <v>7.0359322889950421E-2</v>
      </c>
      <c r="X347" s="117">
        <f>W347*V343</f>
        <v>340396.76582977676</v>
      </c>
      <c r="Y347" s="115"/>
      <c r="Z347" s="116">
        <v>7.0359322889950421E-2</v>
      </c>
      <c r="AA347" s="117">
        <f>Z347*Y343</f>
        <v>355996.21968995861</v>
      </c>
      <c r="AC347" s="80"/>
      <c r="AD347" s="80"/>
      <c r="AE347" s="80" t="s">
        <v>468</v>
      </c>
      <c r="AF347" s="118"/>
      <c r="AG347" s="115"/>
      <c r="AH347" s="116">
        <v>6.6995604359344207E-2</v>
      </c>
      <c r="AI347" s="117">
        <f>AH347*AG343</f>
        <v>102090.8553170043</v>
      </c>
      <c r="AJ347" s="115"/>
      <c r="AK347" s="116">
        <v>6.6995604359344207E-2</v>
      </c>
      <c r="AL347" s="117">
        <f>AK347*AJ343</f>
        <v>119931.18855180786</v>
      </c>
      <c r="AM347" s="115"/>
      <c r="AN347" s="116">
        <v>6.6995604359344207E-2</v>
      </c>
      <c r="AO347" s="117">
        <f>AN347*AM343</f>
        <v>112939.81160109422</v>
      </c>
    </row>
    <row r="348" spans="1:41" x14ac:dyDescent="0.2">
      <c r="A348" t="s">
        <v>469</v>
      </c>
      <c r="B348" s="80"/>
      <c r="C348" s="80"/>
      <c r="D348" s="80" t="s">
        <v>469</v>
      </c>
      <c r="E348" s="80" t="s">
        <v>468</v>
      </c>
      <c r="F348" s="115"/>
      <c r="G348" s="116">
        <v>1.0801706060823675E-2</v>
      </c>
      <c r="H348" s="117">
        <f>G348*F343</f>
        <v>78661.775381222353</v>
      </c>
      <c r="I348" s="115"/>
      <c r="J348" s="116">
        <v>1.0801706060823675E-2</v>
      </c>
      <c r="K348" s="117">
        <f>J348*I343</f>
        <v>84346.222704076426</v>
      </c>
      <c r="L348" s="115"/>
      <c r="M348" s="116">
        <v>1.0801706060823675E-2</v>
      </c>
      <c r="N348" s="117">
        <f>M348*L343</f>
        <v>85620.086269865773</v>
      </c>
      <c r="P348" s="80"/>
      <c r="Q348" s="80"/>
      <c r="R348" s="80" t="s">
        <v>469</v>
      </c>
      <c r="S348" s="115"/>
      <c r="T348" s="116">
        <v>1.4081443978269818E-2</v>
      </c>
      <c r="U348" s="117">
        <f>T348*S343</f>
        <v>62480.288455462571</v>
      </c>
      <c r="V348" s="115"/>
      <c r="W348" s="116">
        <v>1.4081443978269818E-2</v>
      </c>
      <c r="X348" s="117">
        <f>W348*V343</f>
        <v>68125.698081453054</v>
      </c>
      <c r="Y348" s="115"/>
      <c r="Z348" s="116">
        <v>1.4081443978269818E-2</v>
      </c>
      <c r="AA348" s="117">
        <f>Z348*Y343</f>
        <v>71247.712714358669</v>
      </c>
      <c r="AC348" s="80"/>
      <c r="AD348" s="80"/>
      <c r="AE348" s="80" t="s">
        <v>469</v>
      </c>
      <c r="AF348" s="118"/>
      <c r="AG348" s="115"/>
      <c r="AH348" s="116">
        <v>8.7480089444568997E-3</v>
      </c>
      <c r="AI348" s="117">
        <f>AH348*AG343</f>
        <v>13330.601671568396</v>
      </c>
      <c r="AJ348" s="115"/>
      <c r="AK348" s="116">
        <v>8.7480089444568997E-3</v>
      </c>
      <c r="AL348" s="117">
        <f>AK348*AJ343</f>
        <v>15660.118603351784</v>
      </c>
      <c r="AM348" s="115"/>
      <c r="AN348" s="116">
        <v>8.7480089444568997E-3</v>
      </c>
      <c r="AO348" s="117">
        <f>AN348*AM343</f>
        <v>14747.213515267711</v>
      </c>
    </row>
    <row r="349" spans="1:41" x14ac:dyDescent="0.2">
      <c r="A349" t="s">
        <v>470</v>
      </c>
      <c r="B349" s="80"/>
      <c r="C349" s="80"/>
      <c r="D349" s="80" t="s">
        <v>470</v>
      </c>
      <c r="E349" s="80" t="s">
        <v>469</v>
      </c>
      <c r="F349" s="115"/>
      <c r="G349" s="116">
        <v>4.3028724413960995E-2</v>
      </c>
      <c r="H349" s="117">
        <f>G349*F343</f>
        <v>313350.11670678802</v>
      </c>
      <c r="I349" s="115"/>
      <c r="J349" s="116">
        <v>4.3028724413960995E-2</v>
      </c>
      <c r="K349" s="117">
        <f>J349*I343</f>
        <v>335994.18014671787</v>
      </c>
      <c r="L349" s="115"/>
      <c r="M349" s="116">
        <v>4.3028724413960995E-2</v>
      </c>
      <c r="N349" s="117">
        <f>M349*L343</f>
        <v>341068.63079411461</v>
      </c>
      <c r="P349" s="80"/>
      <c r="Q349" s="80"/>
      <c r="R349" s="80" t="s">
        <v>470</v>
      </c>
      <c r="S349" s="115"/>
      <c r="T349" s="116">
        <v>4.4851092719429983E-2</v>
      </c>
      <c r="U349" s="117">
        <f>T349*S343</f>
        <v>199007.23356050317</v>
      </c>
      <c r="V349" s="115"/>
      <c r="W349" s="116">
        <v>4.4851092719429983E-2</v>
      </c>
      <c r="X349" s="117">
        <f>W349*V343</f>
        <v>216988.54222211477</v>
      </c>
      <c r="Y349" s="115"/>
      <c r="Z349" s="116">
        <v>4.4851092719429983E-2</v>
      </c>
      <c r="AA349" s="117">
        <f>Z349*Y343</f>
        <v>226932.53432888674</v>
      </c>
      <c r="AC349" s="80"/>
      <c r="AD349" s="80"/>
      <c r="AE349" s="80" t="s">
        <v>470</v>
      </c>
      <c r="AF349" s="118"/>
      <c r="AG349" s="115"/>
      <c r="AH349" s="116">
        <v>4.4753767100896624E-2</v>
      </c>
      <c r="AI349" s="117">
        <f>AH349*AG343</f>
        <v>68197.763206703428</v>
      </c>
      <c r="AJ349" s="115"/>
      <c r="AK349" s="116">
        <v>4.4753767100896624E-2</v>
      </c>
      <c r="AL349" s="117">
        <f>AK349*AJ343</f>
        <v>80115.293113744628</v>
      </c>
      <c r="AM349" s="115"/>
      <c r="AN349" s="116">
        <v>4.4753767100896624E-2</v>
      </c>
      <c r="AO349" s="117">
        <f>AN349*AM343</f>
        <v>75444.979907992121</v>
      </c>
    </row>
    <row r="350" spans="1:41" x14ac:dyDescent="0.2">
      <c r="A350" t="s">
        <v>471</v>
      </c>
      <c r="B350" s="80"/>
      <c r="C350" s="80"/>
      <c r="D350" s="80" t="s">
        <v>471</v>
      </c>
      <c r="E350" s="80" t="s">
        <v>470</v>
      </c>
      <c r="F350" s="115"/>
      <c r="G350" s="116">
        <v>1.5993512408734097E-2</v>
      </c>
      <c r="H350" s="117">
        <f>G350*F343</f>
        <v>116470.31251993726</v>
      </c>
      <c r="I350" s="115"/>
      <c r="J350" s="116">
        <v>1.5993512408734097E-2</v>
      </c>
      <c r="K350" s="117">
        <f>J350*I343</f>
        <v>124886.97172941119</v>
      </c>
      <c r="L350" s="115"/>
      <c r="M350" s="116">
        <v>1.5993512408734097E-2</v>
      </c>
      <c r="N350" s="117">
        <f>M350*L343</f>
        <v>126773.11384731036</v>
      </c>
      <c r="P350" s="80"/>
      <c r="Q350" s="80"/>
      <c r="R350" s="80" t="s">
        <v>471</v>
      </c>
      <c r="S350" s="115"/>
      <c r="T350" s="116">
        <v>1.3064126976633526E-2</v>
      </c>
      <c r="U350" s="117">
        <f>T350*S343</f>
        <v>57966.38634350802</v>
      </c>
      <c r="V350" s="115"/>
      <c r="W350" s="116">
        <v>1.3064126976633526E-2</v>
      </c>
      <c r="X350" s="117">
        <f>W350*V343</f>
        <v>63203.942115690326</v>
      </c>
      <c r="Y350" s="115"/>
      <c r="Z350" s="116">
        <v>1.3064126976633526E-2</v>
      </c>
      <c r="AA350" s="117">
        <f>Z350*Y343</f>
        <v>66100.406118254803</v>
      </c>
      <c r="AC350" s="80"/>
      <c r="AD350" s="80"/>
      <c r="AE350" s="80" t="s">
        <v>471</v>
      </c>
      <c r="AF350" s="118"/>
      <c r="AG350" s="115"/>
      <c r="AH350" s="116">
        <v>1.6168616138412018E-2</v>
      </c>
      <c r="AI350" s="117">
        <f>AH350*AG343</f>
        <v>24638.450039335683</v>
      </c>
      <c r="AJ350" s="115"/>
      <c r="AK350" s="116">
        <v>1.6168616138412018E-2</v>
      </c>
      <c r="AL350" s="117">
        <f>AK350*AJ343</f>
        <v>28944.008629533862</v>
      </c>
      <c r="AM350" s="115"/>
      <c r="AN350" s="116">
        <v>1.6168616138412018E-2</v>
      </c>
      <c r="AO350" s="117">
        <f>AN350*AM343</f>
        <v>27256.7204667357</v>
      </c>
    </row>
    <row r="351" spans="1:41" x14ac:dyDescent="0.2">
      <c r="A351" t="s">
        <v>472</v>
      </c>
      <c r="B351" s="80"/>
      <c r="C351" s="80"/>
      <c r="D351" s="80" t="s">
        <v>472</v>
      </c>
      <c r="E351" s="80" t="s">
        <v>471</v>
      </c>
      <c r="F351" s="115"/>
      <c r="G351" s="116">
        <v>0.19092849560171624</v>
      </c>
      <c r="H351" s="117">
        <f>G351*F343</f>
        <v>1390407.6217522677</v>
      </c>
      <c r="I351" s="115"/>
      <c r="J351" s="116">
        <v>0.19092849560171624</v>
      </c>
      <c r="K351" s="117">
        <f>J351*I343</f>
        <v>1490884.6176609094</v>
      </c>
      <c r="L351" s="115"/>
      <c r="M351" s="116">
        <v>0.19092849560171624</v>
      </c>
      <c r="N351" s="117">
        <f>M351*L343</f>
        <v>1513401.1398517988</v>
      </c>
      <c r="P351" s="80"/>
      <c r="Q351" s="80"/>
      <c r="R351" s="80" t="s">
        <v>472</v>
      </c>
      <c r="S351" s="115"/>
      <c r="T351" s="116">
        <v>0.24730709674197596</v>
      </c>
      <c r="U351" s="117">
        <f>T351*S343</f>
        <v>1097317.7726209443</v>
      </c>
      <c r="V351" s="115"/>
      <c r="W351" s="116">
        <v>0.24730709674197596</v>
      </c>
      <c r="X351" s="117">
        <f>W351*V343</f>
        <v>1196465.9755096126</v>
      </c>
      <c r="Y351" s="115"/>
      <c r="Z351" s="116">
        <v>0.24730709674197596</v>
      </c>
      <c r="AA351" s="117">
        <f>Z351*Y343</f>
        <v>1251296.7425844476</v>
      </c>
      <c r="AC351" s="80"/>
      <c r="AD351" s="80"/>
      <c r="AE351" s="80" t="s">
        <v>472</v>
      </c>
      <c r="AF351" s="118"/>
      <c r="AG351" s="115"/>
      <c r="AH351" s="116">
        <v>0.17873787937749683</v>
      </c>
      <c r="AI351" s="117">
        <f>AH351*AG343</f>
        <v>272368.65996942273</v>
      </c>
      <c r="AJ351" s="115"/>
      <c r="AK351" s="116">
        <v>0.17873787937749683</v>
      </c>
      <c r="AL351" s="117">
        <f>AK351*AJ343</f>
        <v>319964.96662669547</v>
      </c>
      <c r="AM351" s="115"/>
      <c r="AN351" s="116">
        <v>0.17873787937749683</v>
      </c>
      <c r="AO351" s="117">
        <f>AN351*AM343</f>
        <v>301312.64007409563</v>
      </c>
    </row>
    <row r="352" spans="1:41" x14ac:dyDescent="0.2">
      <c r="A352" t="s">
        <v>473</v>
      </c>
      <c r="B352" s="80"/>
      <c r="C352" s="80"/>
      <c r="D352" s="80" t="s">
        <v>473</v>
      </c>
      <c r="E352" s="80" t="s">
        <v>472</v>
      </c>
      <c r="F352" s="115"/>
      <c r="G352" s="116">
        <v>0.16480299574433077</v>
      </c>
      <c r="H352" s="117">
        <f>G352*F343</f>
        <v>1200152.6574038763</v>
      </c>
      <c r="I352" s="115"/>
      <c r="J352" s="116">
        <v>0.16480299574433077</v>
      </c>
      <c r="K352" s="117">
        <f>J352*I343</f>
        <v>1286880.9892694219</v>
      </c>
      <c r="L352" s="115"/>
      <c r="M352" s="116">
        <v>0.16480299574433077</v>
      </c>
      <c r="N352" s="117">
        <f>M352*L343</f>
        <v>1306316.4868315202</v>
      </c>
      <c r="P352" s="80"/>
      <c r="Q352" s="80"/>
      <c r="R352" s="80" t="s">
        <v>473</v>
      </c>
      <c r="S352" s="115"/>
      <c r="T352" s="116">
        <v>0.13353890015405315</v>
      </c>
      <c r="U352" s="117">
        <f>T352*S343</f>
        <v>592520.83909335162</v>
      </c>
      <c r="V352" s="115"/>
      <c r="W352" s="116">
        <v>0.13353890015405315</v>
      </c>
      <c r="X352" s="117">
        <f>W352*V343</f>
        <v>646058.08950156602</v>
      </c>
      <c r="Y352" s="115"/>
      <c r="Z352" s="116">
        <v>0.13353890015405315</v>
      </c>
      <c r="AA352" s="117">
        <f>Z352*Y343</f>
        <v>675665.16680034599</v>
      </c>
      <c r="AC352" s="80"/>
      <c r="AD352" s="80"/>
      <c r="AE352" s="80" t="s">
        <v>473</v>
      </c>
      <c r="AF352" s="118"/>
      <c r="AG352" s="115"/>
      <c r="AH352" s="116">
        <v>0.15168991586407024</v>
      </c>
      <c r="AI352" s="117">
        <f>AH352*AG343</f>
        <v>231151.78080138357</v>
      </c>
      <c r="AJ352" s="115"/>
      <c r="AK352" s="116">
        <v>0.15168991586407024</v>
      </c>
      <c r="AL352" s="117">
        <f>AK352*AJ343</f>
        <v>271545.45547978627</v>
      </c>
      <c r="AM352" s="115"/>
      <c r="AN352" s="116">
        <v>0.15168991586407024</v>
      </c>
      <c r="AO352" s="117">
        <f>AN352*AM343</f>
        <v>255715.73961157145</v>
      </c>
    </row>
    <row r="353" spans="2:41" x14ac:dyDescent="0.2">
      <c r="B353" s="92" t="s">
        <v>10</v>
      </c>
      <c r="C353" s="123" t="s">
        <v>107</v>
      </c>
      <c r="D353" s="92" t="s">
        <v>474</v>
      </c>
      <c r="E353" s="92" t="s">
        <v>474</v>
      </c>
      <c r="F353" s="120">
        <v>6894818.5616563186</v>
      </c>
      <c r="G353" s="113">
        <v>7.7103588288987987E-2</v>
      </c>
      <c r="H353" s="121">
        <f>G353*F353</f>
        <v>531615.25170522113</v>
      </c>
      <c r="I353" s="120">
        <v>7183510.3049237076</v>
      </c>
      <c r="J353" s="113">
        <v>7.7103588288987987E-2</v>
      </c>
      <c r="K353" s="121">
        <f>J353*I353</f>
        <v>553874.42102054006</v>
      </c>
      <c r="L353" s="120">
        <v>7353816.2527446486</v>
      </c>
      <c r="M353" s="113">
        <v>7.7103588288987987E-2</v>
      </c>
      <c r="N353" s="121">
        <f>M353*L353</f>
        <v>567005.62070449186</v>
      </c>
      <c r="P353" s="92" t="s">
        <v>10</v>
      </c>
      <c r="Q353" s="123" t="s">
        <v>107</v>
      </c>
      <c r="R353" s="92" t="s">
        <v>474</v>
      </c>
      <c r="S353" s="120">
        <v>2917162.2543035564</v>
      </c>
      <c r="T353" s="113">
        <v>6.4959291077963763E-2</v>
      </c>
      <c r="U353" s="121">
        <f>T353*S353</f>
        <v>189496.79199895367</v>
      </c>
      <c r="V353" s="120">
        <v>3202318.4064538064</v>
      </c>
      <c r="W353" s="113">
        <v>6.4959291077963763E-2</v>
      </c>
      <c r="X353" s="121">
        <f>W353*V353</f>
        <v>208020.33348915388</v>
      </c>
      <c r="Y353" s="120">
        <v>3187360.2011981937</v>
      </c>
      <c r="Z353" s="113">
        <v>6.4959291077963763E-2</v>
      </c>
      <c r="AA353" s="121">
        <f>Z353*Y353</f>
        <v>207048.65907995062</v>
      </c>
      <c r="AC353" s="92" t="s">
        <v>10</v>
      </c>
      <c r="AD353" s="123" t="s">
        <v>107</v>
      </c>
      <c r="AE353" s="92" t="s">
        <v>474</v>
      </c>
      <c r="AF353" s="114"/>
      <c r="AG353" s="120">
        <v>1484618.5517634202</v>
      </c>
      <c r="AH353" s="113">
        <v>7.8862148028610315E-2</v>
      </c>
      <c r="AI353" s="121">
        <f>AH353*AG353</f>
        <v>117080.20799518791</v>
      </c>
      <c r="AJ353" s="120">
        <v>1725788.8932676374</v>
      </c>
      <c r="AK353" s="113">
        <v>7.8862148028610315E-2</v>
      </c>
      <c r="AL353" s="121">
        <f>AK353*AJ353</f>
        <v>136099.41916700397</v>
      </c>
      <c r="AM353" s="120">
        <v>1615626.6024692759</v>
      </c>
      <c r="AN353" s="113">
        <v>7.8862148028610315E-2</v>
      </c>
      <c r="AO353" s="121">
        <f>AN353*AM353</f>
        <v>127411.7842828928</v>
      </c>
    </row>
    <row r="354" spans="2:41" x14ac:dyDescent="0.2">
      <c r="B354" s="92"/>
      <c r="C354" s="92"/>
      <c r="D354" s="92" t="s">
        <v>475</v>
      </c>
      <c r="E354" s="92" t="s">
        <v>475</v>
      </c>
      <c r="F354" s="124">
        <v>0</v>
      </c>
      <c r="G354" s="113">
        <v>0.17139902288878986</v>
      </c>
      <c r="H354" s="121">
        <f>G354*F353</f>
        <v>1181765.1644633845</v>
      </c>
      <c r="I354" s="124">
        <v>0</v>
      </c>
      <c r="J354" s="113">
        <v>0.17139902288878986</v>
      </c>
      <c r="K354" s="121">
        <f>J354*I353</f>
        <v>1231246.6471754764</v>
      </c>
      <c r="L354" s="124">
        <v>0</v>
      </c>
      <c r="M354" s="113">
        <v>0.17139902288878986</v>
      </c>
      <c r="N354" s="121">
        <f>M354*L353</f>
        <v>1260436.9202241348</v>
      </c>
      <c r="P354" s="92"/>
      <c r="Q354" s="92"/>
      <c r="R354" s="92" t="s">
        <v>475</v>
      </c>
      <c r="S354" s="124">
        <v>0</v>
      </c>
      <c r="T354" s="113">
        <v>0.19760866354839568</v>
      </c>
      <c r="U354" s="121">
        <f>T354*S353</f>
        <v>576456.53442675096</v>
      </c>
      <c r="V354" s="124">
        <v>0</v>
      </c>
      <c r="W354" s="113">
        <v>0.19760866354839568</v>
      </c>
      <c r="X354" s="121">
        <f>W354*V353</f>
        <v>632805.86055576487</v>
      </c>
      <c r="Y354" s="124">
        <v>0</v>
      </c>
      <c r="Z354" s="113">
        <v>0.19760866354839568</v>
      </c>
      <c r="AA354" s="121">
        <f>Z354*Y353</f>
        <v>629849.98960612062</v>
      </c>
      <c r="AC354" s="92"/>
      <c r="AD354" s="92"/>
      <c r="AE354" s="92" t="s">
        <v>475</v>
      </c>
      <c r="AF354" s="114"/>
      <c r="AG354" s="124">
        <v>0</v>
      </c>
      <c r="AH354" s="113">
        <v>0.1644430613958042</v>
      </c>
      <c r="AI354" s="121">
        <f>AH354*AG353</f>
        <v>244135.21965698202</v>
      </c>
      <c r="AJ354" s="124">
        <v>0</v>
      </c>
      <c r="AK354" s="113">
        <v>0.1644430613958042</v>
      </c>
      <c r="AL354" s="121">
        <f>AK354*AJ353</f>
        <v>283794.00893180707</v>
      </c>
      <c r="AM354" s="124">
        <v>0</v>
      </c>
      <c r="AN354" s="113">
        <v>0.1644430613958042</v>
      </c>
      <c r="AO354" s="121">
        <f>AN354*AM353</f>
        <v>265678.58458254969</v>
      </c>
    </row>
    <row r="355" spans="2:41" x14ac:dyDescent="0.2">
      <c r="B355" s="92"/>
      <c r="C355" s="92"/>
      <c r="D355" s="92" t="s">
        <v>476</v>
      </c>
      <c r="E355" s="92" t="s">
        <v>476</v>
      </c>
      <c r="F355" s="120"/>
      <c r="G355" s="113">
        <v>0.14330374943385382</v>
      </c>
      <c r="H355" s="121">
        <f>G355*F353</f>
        <v>988053.35155148152</v>
      </c>
      <c r="I355" s="120"/>
      <c r="J355" s="113">
        <v>0.14330374943385382</v>
      </c>
      <c r="K355" s="121">
        <f>J355*I353</f>
        <v>1029423.9607922939</v>
      </c>
      <c r="L355" s="120"/>
      <c r="M355" s="113">
        <v>0.14330374943385382</v>
      </c>
      <c r="N355" s="121">
        <f>M355*L353</f>
        <v>1053829.4416659209</v>
      </c>
      <c r="P355" s="92"/>
      <c r="Q355" s="92"/>
      <c r="R355" s="92" t="s">
        <v>476</v>
      </c>
      <c r="S355" s="120"/>
      <c r="T355" s="113">
        <v>0.19070710434115781</v>
      </c>
      <c r="U355" s="121">
        <f>T355*S353</f>
        <v>556323.56641155551</v>
      </c>
      <c r="V355" s="120"/>
      <c r="W355" s="113">
        <v>0.19070710434115781</v>
      </c>
      <c r="X355" s="121">
        <f>W355*V353</f>
        <v>610704.87047319626</v>
      </c>
      <c r="Y355" s="120"/>
      <c r="Z355" s="113">
        <v>0.19070710434115781</v>
      </c>
      <c r="AA355" s="121">
        <f>Z355*Y353</f>
        <v>607852.23446275771</v>
      </c>
      <c r="AC355" s="92"/>
      <c r="AD355" s="92"/>
      <c r="AE355" s="92" t="s">
        <v>476</v>
      </c>
      <c r="AF355" s="114"/>
      <c r="AG355" s="120"/>
      <c r="AH355" s="113">
        <v>0.15229684709187749</v>
      </c>
      <c r="AI355" s="121">
        <f>AH355*AG353</f>
        <v>226102.7245676782</v>
      </c>
      <c r="AJ355" s="120"/>
      <c r="AK355" s="113">
        <v>0.15229684709187749</v>
      </c>
      <c r="AL355" s="121">
        <f>AK355*AJ353</f>
        <v>262832.20719084184</v>
      </c>
      <c r="AM355" s="120"/>
      <c r="AN355" s="113">
        <v>0.15229684709187749</v>
      </c>
      <c r="AO355" s="121">
        <f>AN355*AM353</f>
        <v>246054.83763383285</v>
      </c>
    </row>
    <row r="356" spans="2:41" x14ac:dyDescent="0.2">
      <c r="B356" s="92"/>
      <c r="C356" s="92"/>
      <c r="D356" s="92" t="s">
        <v>477</v>
      </c>
      <c r="E356" s="92" t="s">
        <v>477</v>
      </c>
      <c r="F356" s="120"/>
      <c r="G356" s="113">
        <v>0.4027331803857041</v>
      </c>
      <c r="H356" s="121">
        <f>G356*F353</f>
        <v>2776772.2075182348</v>
      </c>
      <c r="I356" s="120"/>
      <c r="J356" s="113">
        <v>0.4027331803857041</v>
      </c>
      <c r="K356" s="121">
        <f>J356*I353</f>
        <v>2893037.9514354039</v>
      </c>
      <c r="L356" s="120"/>
      <c r="M356" s="113">
        <v>0.4027331803857041</v>
      </c>
      <c r="N356" s="121">
        <f>M356*L353</f>
        <v>2961625.8074399331</v>
      </c>
      <c r="P356" s="92"/>
      <c r="Q356" s="92"/>
      <c r="R356" s="92" t="s">
        <v>477</v>
      </c>
      <c r="S356" s="120"/>
      <c r="T356" s="113">
        <v>0.39029664176562362</v>
      </c>
      <c r="U356" s="121">
        <f>T356*S353</f>
        <v>1138558.6313401142</v>
      </c>
      <c r="V356" s="120"/>
      <c r="W356" s="113">
        <v>0.39029664176562362</v>
      </c>
      <c r="X356" s="121">
        <f>W356*V353</f>
        <v>1249854.119903164</v>
      </c>
      <c r="Y356" s="120"/>
      <c r="Z356" s="113">
        <v>0.39029664176562362</v>
      </c>
      <c r="AA356" s="121">
        <f>Z356*Y353</f>
        <v>1244015.9826250575</v>
      </c>
      <c r="AC356" s="92"/>
      <c r="AD356" s="92"/>
      <c r="AE356" s="92" t="s">
        <v>477</v>
      </c>
      <c r="AF356" s="114"/>
      <c r="AG356" s="120"/>
      <c r="AH356" s="113">
        <v>0.39570662212112512</v>
      </c>
      <c r="AI356" s="121">
        <f>AH356*AG353</f>
        <v>587473.3922566598</v>
      </c>
      <c r="AJ356" s="120"/>
      <c r="AK356" s="113">
        <v>0.39570662212112512</v>
      </c>
      <c r="AL356" s="121">
        <f>AK356*AJ353</f>
        <v>682906.09344909166</v>
      </c>
      <c r="AM356" s="120"/>
      <c r="AN356" s="113">
        <v>0.39570662212112512</v>
      </c>
      <c r="AO356" s="121">
        <f>AN356*AM353</f>
        <v>639314.14547214704</v>
      </c>
    </row>
    <row r="357" spans="2:41" x14ac:dyDescent="0.2">
      <c r="B357" s="92"/>
      <c r="C357" s="92"/>
      <c r="D357" s="92" t="s">
        <v>478</v>
      </c>
      <c r="E357" s="92" t="s">
        <v>478</v>
      </c>
      <c r="F357" s="120"/>
      <c r="G357" s="113">
        <v>0.20546045900266421</v>
      </c>
      <c r="H357" s="121">
        <f>G357*F353</f>
        <v>1416612.5864179963</v>
      </c>
      <c r="I357" s="120"/>
      <c r="J357" s="113">
        <v>0.20546045900266421</v>
      </c>
      <c r="K357" s="121">
        <f>J357*I353</f>
        <v>1475927.3244999934</v>
      </c>
      <c r="L357" s="120"/>
      <c r="M357" s="113">
        <v>0.20546045900266421</v>
      </c>
      <c r="N357" s="121">
        <f>M357*L353</f>
        <v>1510918.4627101677</v>
      </c>
      <c r="P357" s="92"/>
      <c r="Q357" s="92"/>
      <c r="R357" s="92" t="s">
        <v>478</v>
      </c>
      <c r="S357" s="120"/>
      <c r="T357" s="113">
        <v>0.15642829926685928</v>
      </c>
      <c r="U357" s="121">
        <f>T357*S353</f>
        <v>456326.73012618255</v>
      </c>
      <c r="V357" s="120"/>
      <c r="W357" s="113">
        <v>0.15642829926685928</v>
      </c>
      <c r="X357" s="121">
        <f>W357*V353</f>
        <v>500933.22203252796</v>
      </c>
      <c r="Y357" s="120"/>
      <c r="Z357" s="113">
        <v>0.15642829926685928</v>
      </c>
      <c r="AA357" s="121">
        <f>Z357*Y353</f>
        <v>498593.33542430785</v>
      </c>
      <c r="AC357" s="92"/>
      <c r="AD357" s="92"/>
      <c r="AE357" s="92" t="s">
        <v>478</v>
      </c>
      <c r="AF357" s="114"/>
      <c r="AG357" s="120"/>
      <c r="AH357" s="113">
        <v>0.208691321362583</v>
      </c>
      <c r="AI357" s="121">
        <f>AH357*AG353</f>
        <v>309827.00728691253</v>
      </c>
      <c r="AJ357" s="120"/>
      <c r="AK357" s="113">
        <v>0.208691321362583</v>
      </c>
      <c r="AL357" s="121">
        <f>AK357*AJ353</f>
        <v>360157.16452889296</v>
      </c>
      <c r="AM357" s="120"/>
      <c r="AN357" s="113">
        <v>0.208691321362583</v>
      </c>
      <c r="AO357" s="121">
        <f>AN357*AM353</f>
        <v>337167.25049785379</v>
      </c>
    </row>
    <row r="358" spans="2:41" x14ac:dyDescent="0.2">
      <c r="B358" s="80" t="s">
        <v>10</v>
      </c>
      <c r="C358" t="s">
        <v>108</v>
      </c>
      <c r="D358" s="80" t="s">
        <v>479</v>
      </c>
      <c r="E358" s="80" t="s">
        <v>665</v>
      </c>
      <c r="F358" s="115">
        <v>8454349.3544689156</v>
      </c>
      <c r="G358" s="116">
        <v>9.9660285480724836E-2</v>
      </c>
      <c r="H358" s="117">
        <f>G358*F358</f>
        <v>842562.87022015383</v>
      </c>
      <c r="I358" s="115">
        <v>8543675.3976816665</v>
      </c>
      <c r="J358" s="116">
        <v>9.9660285480724836E-2</v>
      </c>
      <c r="K358" s="117">
        <f>J358*I358</f>
        <v>851465.12918760022</v>
      </c>
      <c r="L358" s="115">
        <v>8245295.8164980644</v>
      </c>
      <c r="M358" s="116">
        <v>9.9660285480724836E-2</v>
      </c>
      <c r="N358" s="117">
        <f>M358*L358</f>
        <v>821728.53494522325</v>
      </c>
      <c r="P358" s="80" t="s">
        <v>10</v>
      </c>
      <c r="Q358" t="s">
        <v>108</v>
      </c>
      <c r="R358" s="80" t="s">
        <v>479</v>
      </c>
      <c r="S358" s="115">
        <v>7877335.7130355835</v>
      </c>
      <c r="T358" s="116">
        <v>0.10462066256697182</v>
      </c>
      <c r="U358" s="117">
        <f>T358*S358</f>
        <v>824132.08156025212</v>
      </c>
      <c r="V358" s="115">
        <v>8073295.8407116076</v>
      </c>
      <c r="W358" s="116">
        <v>0.10462066256697182</v>
      </c>
      <c r="X358" s="117">
        <f>W358*V358</f>
        <v>844633.55995442613</v>
      </c>
      <c r="Y358" s="115">
        <v>7512956.9208040098</v>
      </c>
      <c r="Z358" s="116">
        <v>0.10462066256697182</v>
      </c>
      <c r="AA358" s="117">
        <f>Z358*Y358</f>
        <v>786010.53089163196</v>
      </c>
      <c r="AC358" s="80" t="s">
        <v>10</v>
      </c>
      <c r="AD358" t="s">
        <v>108</v>
      </c>
      <c r="AE358" s="80" t="s">
        <v>665</v>
      </c>
      <c r="AF358" s="118"/>
      <c r="AG358" s="115">
        <v>1714815.5294803737</v>
      </c>
      <c r="AH358" s="116">
        <v>0.10125449706436984</v>
      </c>
      <c r="AI358" s="117">
        <f>AH358*AG358</f>
        <v>173632.78399570633</v>
      </c>
      <c r="AJ358" s="115">
        <v>1948989.7818234148</v>
      </c>
      <c r="AK358" s="116">
        <v>0.10125449706436984</v>
      </c>
      <c r="AL358" s="117">
        <f>AK358*AJ358</f>
        <v>197343.98014212577</v>
      </c>
      <c r="AM358" s="115">
        <v>1653614.6853745522</v>
      </c>
      <c r="AN358" s="116">
        <v>0.10125449706436984</v>
      </c>
      <c r="AO358" s="117">
        <f>AN358*AM358</f>
        <v>167435.92330585644</v>
      </c>
    </row>
    <row r="359" spans="2:41" x14ac:dyDescent="0.2">
      <c r="B359" s="80"/>
      <c r="C359" s="80"/>
      <c r="D359" s="80" t="s">
        <v>480</v>
      </c>
      <c r="E359" s="80" t="s">
        <v>481</v>
      </c>
      <c r="F359" s="119">
        <v>0</v>
      </c>
      <c r="G359" s="116">
        <v>0.21521959172763477</v>
      </c>
      <c r="H359" s="117">
        <f>G359*F358</f>
        <v>1819541.6163915927</v>
      </c>
      <c r="I359" s="119">
        <v>0</v>
      </c>
      <c r="J359" s="116">
        <v>0.21521959172763477</v>
      </c>
      <c r="K359" s="117">
        <f>J359*I358</f>
        <v>1838766.3309424859</v>
      </c>
      <c r="L359" s="119">
        <v>0</v>
      </c>
      <c r="M359" s="116">
        <v>0.21521959172763477</v>
      </c>
      <c r="N359" s="117">
        <f>M359*L358</f>
        <v>1774549.1993002885</v>
      </c>
      <c r="P359" s="80"/>
      <c r="Q359" s="80"/>
      <c r="R359" s="80" t="s">
        <v>480</v>
      </c>
      <c r="S359" s="119">
        <v>0</v>
      </c>
      <c r="T359" s="116">
        <v>0.32814639266416634</v>
      </c>
      <c r="U359" s="117">
        <f>T359*S358</f>
        <v>2584919.2980372352</v>
      </c>
      <c r="V359" s="119">
        <v>0</v>
      </c>
      <c r="W359" s="116">
        <v>0.32814639266416634</v>
      </c>
      <c r="X359" s="117">
        <f>W359*V358</f>
        <v>2649222.9070401322</v>
      </c>
      <c r="Y359" s="119">
        <v>0</v>
      </c>
      <c r="Z359" s="116">
        <v>0.32814639266416634</v>
      </c>
      <c r="AA359" s="117">
        <f>Z359*Y358</f>
        <v>2465349.7118031187</v>
      </c>
      <c r="AC359" s="80"/>
      <c r="AD359" s="80"/>
      <c r="AE359" s="80" t="s">
        <v>481</v>
      </c>
      <c r="AF359" s="118"/>
      <c r="AG359" s="119">
        <v>0</v>
      </c>
      <c r="AH359" s="116">
        <v>0.22459002892340049</v>
      </c>
      <c r="AI359" s="117">
        <f>AH359*AG358</f>
        <v>385130.46936429344</v>
      </c>
      <c r="AJ359" s="119">
        <v>0</v>
      </c>
      <c r="AK359" s="116">
        <v>0.22459002892340049</v>
      </c>
      <c r="AL359" s="117">
        <f>AK359*AJ358</f>
        <v>437723.67147113278</v>
      </c>
      <c r="AM359" s="119">
        <v>0</v>
      </c>
      <c r="AN359" s="116">
        <v>0.22459002892340049</v>
      </c>
      <c r="AO359" s="117">
        <f>AN359*AM358</f>
        <v>371385.37001643045</v>
      </c>
    </row>
    <row r="360" spans="2:41" x14ac:dyDescent="0.2">
      <c r="B360" s="80"/>
      <c r="C360" s="80"/>
      <c r="D360" s="80" t="s">
        <v>481</v>
      </c>
      <c r="E360" s="80" t="s">
        <v>482</v>
      </c>
      <c r="F360" s="115"/>
      <c r="G360" s="116">
        <v>0.10752402425085704</v>
      </c>
      <c r="H360" s="117">
        <f>G360*F358</f>
        <v>909045.66501513321</v>
      </c>
      <c r="I360" s="115"/>
      <c r="J360" s="116">
        <v>0.10752402425085704</v>
      </c>
      <c r="K360" s="117">
        <f>J360*I358</f>
        <v>918650.36065177422</v>
      </c>
      <c r="L360" s="115"/>
      <c r="M360" s="116">
        <v>0.10752402425085704</v>
      </c>
      <c r="N360" s="117">
        <f>M360*L358</f>
        <v>886567.38732862798</v>
      </c>
      <c r="P360" s="80"/>
      <c r="Q360" s="80"/>
      <c r="R360" s="80" t="s">
        <v>481</v>
      </c>
      <c r="S360" s="115"/>
      <c r="T360" s="116">
        <v>8.9337107272575461E-2</v>
      </c>
      <c r="U360" s="117">
        <f>T360*S358</f>
        <v>703738.38561754965</v>
      </c>
      <c r="V360" s="115"/>
      <c r="W360" s="116">
        <v>8.9337107272575461E-2</v>
      </c>
      <c r="X360" s="117">
        <f>W360*V358</f>
        <v>721244.89656489016</v>
      </c>
      <c r="Y360" s="115"/>
      <c r="Z360" s="116">
        <v>8.9337107272575461E-2</v>
      </c>
      <c r="AA360" s="117">
        <f>Z360*Y358</f>
        <v>671185.83836810605</v>
      </c>
      <c r="AC360" s="80"/>
      <c r="AD360" s="80"/>
      <c r="AE360" s="80" t="s">
        <v>482</v>
      </c>
      <c r="AF360" s="118"/>
      <c r="AG360" s="115"/>
      <c r="AH360" s="116">
        <v>0.10547369547298453</v>
      </c>
      <c r="AI360" s="117">
        <f>AH360*AG358</f>
        <v>180867.93094875765</v>
      </c>
      <c r="AJ360" s="115"/>
      <c r="AK360" s="116">
        <v>0.10547369547298453</v>
      </c>
      <c r="AL360" s="117">
        <f>AK360*AJ358</f>
        <v>205567.15472800142</v>
      </c>
      <c r="AM360" s="115"/>
      <c r="AN360" s="116">
        <v>0.10547369547298453</v>
      </c>
      <c r="AO360" s="117">
        <f>AN360*AM358</f>
        <v>174412.85175485065</v>
      </c>
    </row>
    <row r="361" spans="2:41" x14ac:dyDescent="0.2">
      <c r="B361" s="80"/>
      <c r="C361" s="80"/>
      <c r="D361" s="80" t="s">
        <v>482</v>
      </c>
      <c r="E361" s="80"/>
      <c r="F361" s="115"/>
      <c r="G361" s="116">
        <v>0.57759609854078331</v>
      </c>
      <c r="H361" s="117">
        <f>G361*F358</f>
        <v>4883199.2028420353</v>
      </c>
      <c r="I361" s="115"/>
      <c r="J361" s="116">
        <v>0.57759609854078331</v>
      </c>
      <c r="K361" s="117">
        <f>J361*I358</f>
        <v>4934793.576899806</v>
      </c>
      <c r="L361" s="115"/>
      <c r="M361" s="116">
        <v>0.57759609854078331</v>
      </c>
      <c r="N361" s="117">
        <f>M361*L358</f>
        <v>4762450.6949239243</v>
      </c>
      <c r="P361" s="80"/>
      <c r="Q361" s="80"/>
      <c r="R361" s="80" t="s">
        <v>482</v>
      </c>
      <c r="S361" s="115"/>
      <c r="T361" s="116">
        <v>0.47789583749628645</v>
      </c>
      <c r="U361" s="117">
        <f>T361*S358</f>
        <v>3764545.947820547</v>
      </c>
      <c r="V361" s="115"/>
      <c r="W361" s="116">
        <v>0.47789583749628645</v>
      </c>
      <c r="X361" s="117">
        <f>W361*V358</f>
        <v>3858194.4771521599</v>
      </c>
      <c r="Y361" s="115"/>
      <c r="Z361" s="116">
        <v>0.47789583749628645</v>
      </c>
      <c r="AA361" s="117">
        <f>Z361*Y358</f>
        <v>3590410.8397411536</v>
      </c>
      <c r="AC361" s="80"/>
      <c r="AD361" s="80"/>
      <c r="AE361" s="80"/>
      <c r="AF361" s="118"/>
      <c r="AG361" s="115"/>
      <c r="AH361" s="116">
        <v>0.56868177853924506</v>
      </c>
      <c r="AI361" s="117">
        <f>AH361*AG358</f>
        <v>975184.34517161618</v>
      </c>
      <c r="AJ361" s="115"/>
      <c r="AK361" s="116">
        <v>0.56868177853924506</v>
      </c>
      <c r="AL361" s="117">
        <f>AK361*AJ358</f>
        <v>1108354.9754821549</v>
      </c>
      <c r="AM361" s="115"/>
      <c r="AN361" s="116">
        <v>0.56868177853924506</v>
      </c>
      <c r="AO361" s="117">
        <f>AN361*AM358</f>
        <v>940380.54029741453</v>
      </c>
    </row>
    <row r="362" spans="2:41" x14ac:dyDescent="0.2">
      <c r="B362" s="92" t="s">
        <v>10</v>
      </c>
      <c r="C362" s="123" t="s">
        <v>109</v>
      </c>
      <c r="D362" s="92" t="s">
        <v>483</v>
      </c>
      <c r="E362" s="92" t="s">
        <v>483</v>
      </c>
      <c r="F362" s="120">
        <v>7126440.9473278001</v>
      </c>
      <c r="G362" s="113">
        <v>9.9536310776450226E-2</v>
      </c>
      <c r="H362" s="121">
        <f>G362*F362</f>
        <v>709339.64086324023</v>
      </c>
      <c r="I362" s="120">
        <v>7311699.8684071079</v>
      </c>
      <c r="J362" s="113">
        <v>9.9536310776450226E-2</v>
      </c>
      <c r="K362" s="121">
        <f>J362*I362</f>
        <v>727779.63040590007</v>
      </c>
      <c r="L362" s="120">
        <v>7153259.4243804282</v>
      </c>
      <c r="M362" s="113">
        <v>9.9536310776450226E-2</v>
      </c>
      <c r="N362" s="121">
        <f>M362*L362</f>
        <v>712009.05312970176</v>
      </c>
      <c r="P362" s="92" t="s">
        <v>10</v>
      </c>
      <c r="Q362" s="123" t="s">
        <v>109</v>
      </c>
      <c r="R362" s="92" t="s">
        <v>483</v>
      </c>
      <c r="S362" s="120">
        <v>3517753.7510566865</v>
      </c>
      <c r="T362" s="113">
        <v>0.10471986693712464</v>
      </c>
      <c r="U362" s="121">
        <f>T362*S362</f>
        <v>368378.70472822728</v>
      </c>
      <c r="V362" s="120">
        <v>3630672.2559607578</v>
      </c>
      <c r="W362" s="113">
        <v>0.10471986693712464</v>
      </c>
      <c r="X362" s="121">
        <f>W362*V362</f>
        <v>380203.51553652069</v>
      </c>
      <c r="Y362" s="120">
        <v>3611389.4805744579</v>
      </c>
      <c r="Z362" s="113">
        <v>0.10471986693712464</v>
      </c>
      <c r="AA362" s="121">
        <f>Z362*Y362</f>
        <v>378184.22586388892</v>
      </c>
      <c r="AC362" s="92" t="s">
        <v>10</v>
      </c>
      <c r="AD362" s="123" t="s">
        <v>109</v>
      </c>
      <c r="AE362" s="92" t="s">
        <v>483</v>
      </c>
      <c r="AF362" s="114"/>
      <c r="AG362" s="120">
        <v>1586687.0414470921</v>
      </c>
      <c r="AH362" s="113">
        <v>9.5114155251141558E-2</v>
      </c>
      <c r="AI362" s="121">
        <f>AH362*AG362</f>
        <v>150916.39759517318</v>
      </c>
      <c r="AJ362" s="120">
        <v>1819997.0834896546</v>
      </c>
      <c r="AK362" s="113">
        <v>9.5114155251141558E-2</v>
      </c>
      <c r="AL362" s="121">
        <f>AK362*AJ362</f>
        <v>173107.48515565984</v>
      </c>
      <c r="AM362" s="120">
        <v>1648424.8378137003</v>
      </c>
      <c r="AN362" s="113">
        <v>9.5114155251141558E-2</v>
      </c>
      <c r="AO362" s="121">
        <f>AN362*AM362</f>
        <v>156788.53594365015</v>
      </c>
    </row>
    <row r="363" spans="2:41" x14ac:dyDescent="0.2">
      <c r="B363" s="92"/>
      <c r="C363" s="92"/>
      <c r="D363" s="92" t="s">
        <v>484</v>
      </c>
      <c r="E363" s="92" t="s">
        <v>484</v>
      </c>
      <c r="F363" s="124">
        <v>0</v>
      </c>
      <c r="G363" s="113">
        <v>0.15143369175627241</v>
      </c>
      <c r="H363" s="121">
        <f>G363*F362</f>
        <v>1079183.2617369161</v>
      </c>
      <c r="I363" s="124">
        <v>0</v>
      </c>
      <c r="J363" s="113">
        <v>0.15143369175627241</v>
      </c>
      <c r="K363" s="121">
        <f>J363*I362</f>
        <v>1107237.7040867396</v>
      </c>
      <c r="L363" s="124">
        <v>0</v>
      </c>
      <c r="M363" s="113">
        <v>0.15143369175627241</v>
      </c>
      <c r="N363" s="121">
        <f>M363*L362</f>
        <v>1083244.4827242764</v>
      </c>
      <c r="P363" s="92"/>
      <c r="Q363" s="92"/>
      <c r="R363" s="92" t="s">
        <v>484</v>
      </c>
      <c r="S363" s="124">
        <v>0</v>
      </c>
      <c r="T363" s="113">
        <v>0.10491349382398674</v>
      </c>
      <c r="U363" s="121">
        <f>T363*S362</f>
        <v>369059.83643579186</v>
      </c>
      <c r="V363" s="124">
        <v>0</v>
      </c>
      <c r="W363" s="113">
        <v>0.10491349382398674</v>
      </c>
      <c r="X363" s="121">
        <f>W363*V362</f>
        <v>380906.51130265894</v>
      </c>
      <c r="Y363" s="124">
        <v>0</v>
      </c>
      <c r="Z363" s="113">
        <v>0.10491349382398674</v>
      </c>
      <c r="AA363" s="121">
        <f>Z363*Y362</f>
        <v>378883.48796625907</v>
      </c>
      <c r="AC363" s="92"/>
      <c r="AD363" s="92"/>
      <c r="AE363" s="92" t="s">
        <v>484</v>
      </c>
      <c r="AF363" s="114"/>
      <c r="AG363" s="124">
        <v>0</v>
      </c>
      <c r="AH363" s="113">
        <v>0.14458601990163908</v>
      </c>
      <c r="AI363" s="121">
        <f>AH363*AG362</f>
        <v>229412.76415234208</v>
      </c>
      <c r="AJ363" s="124">
        <v>0</v>
      </c>
      <c r="AK363" s="113">
        <v>0.14458601990163908</v>
      </c>
      <c r="AL363" s="121">
        <f>AK363*AJ362</f>
        <v>263146.13453436026</v>
      </c>
      <c r="AM363" s="124">
        <v>0</v>
      </c>
      <c r="AN363" s="113">
        <v>0.14458601990163908</v>
      </c>
      <c r="AO363" s="121">
        <f>AN363*AM362</f>
        <v>238339.18640648783</v>
      </c>
    </row>
    <row r="364" spans="2:41" x14ac:dyDescent="0.2">
      <c r="B364" s="92"/>
      <c r="C364" s="92"/>
      <c r="D364" s="92" t="s">
        <v>485</v>
      </c>
      <c r="E364" s="92" t="s">
        <v>485</v>
      </c>
      <c r="F364" s="120"/>
      <c r="G364" s="113">
        <v>0.23045641653896334</v>
      </c>
      <c r="H364" s="121">
        <f>G364*F362</f>
        <v>1642334.0433976999</v>
      </c>
      <c r="I364" s="120"/>
      <c r="J364" s="113">
        <v>0.23045641653896334</v>
      </c>
      <c r="K364" s="121">
        <f>J364*I362</f>
        <v>1685028.1504815118</v>
      </c>
      <c r="L364" s="120"/>
      <c r="M364" s="113">
        <v>0.23045641653896334</v>
      </c>
      <c r="N364" s="121">
        <f>M364*L362</f>
        <v>1648514.5335162811</v>
      </c>
      <c r="P364" s="92"/>
      <c r="Q364" s="92"/>
      <c r="R364" s="92" t="s">
        <v>485</v>
      </c>
      <c r="S364" s="120"/>
      <c r="T364" s="113">
        <v>0.41380026501032668</v>
      </c>
      <c r="U364" s="121">
        <f>T364*S362</f>
        <v>1455647.4344283277</v>
      </c>
      <c r="V364" s="120"/>
      <c r="W364" s="113">
        <v>0.41380026501032668</v>
      </c>
      <c r="X364" s="121">
        <f>W364*V362</f>
        <v>1502373.1416822022</v>
      </c>
      <c r="Y364" s="120"/>
      <c r="Z364" s="113">
        <v>0.41380026501032668</v>
      </c>
      <c r="AA364" s="121">
        <f>Z364*Y362</f>
        <v>1494393.9241172166</v>
      </c>
      <c r="AC364" s="92"/>
      <c r="AD364" s="92"/>
      <c r="AE364" s="92" t="s">
        <v>485</v>
      </c>
      <c r="AF364" s="114"/>
      <c r="AG364" s="120"/>
      <c r="AH364" s="113">
        <v>0.21574409337402384</v>
      </c>
      <c r="AI364" s="121">
        <f>AH364*AG362</f>
        <v>342318.35722531506</v>
      </c>
      <c r="AJ364" s="120"/>
      <c r="AK364" s="113">
        <v>0.21574409337402384</v>
      </c>
      <c r="AL364" s="121">
        <f>AK364*AJ362</f>
        <v>392653.62072084309</v>
      </c>
      <c r="AM364" s="120"/>
      <c r="AN364" s="113">
        <v>0.21574409337402384</v>
      </c>
      <c r="AO364" s="121">
        <f>AN364*AM362</f>
        <v>355637.92212933907</v>
      </c>
    </row>
    <row r="365" spans="2:41" x14ac:dyDescent="0.2">
      <c r="B365" s="92"/>
      <c r="C365" s="92"/>
      <c r="D365" s="92" t="s">
        <v>486</v>
      </c>
      <c r="E365" s="92" t="s">
        <v>486</v>
      </c>
      <c r="F365" s="120"/>
      <c r="G365" s="113">
        <v>0.11990623056882393</v>
      </c>
      <c r="H365" s="121">
        <f>G365*F362</f>
        <v>854504.6713653953</v>
      </c>
      <c r="I365" s="120"/>
      <c r="J365" s="113">
        <v>0.11990623056882393</v>
      </c>
      <c r="K365" s="121">
        <f>J365*I362</f>
        <v>876718.37027126225</v>
      </c>
      <c r="L365" s="120"/>
      <c r="M365" s="113">
        <v>0.11990623056882393</v>
      </c>
      <c r="N365" s="121">
        <f>M365*L362</f>
        <v>857720.37385837245</v>
      </c>
      <c r="P365" s="92"/>
      <c r="Q365" s="92"/>
      <c r="R365" s="92" t="s">
        <v>486</v>
      </c>
      <c r="S365" s="120"/>
      <c r="T365" s="113">
        <v>5.7796955179052166E-2</v>
      </c>
      <c r="U365" s="121">
        <f>T365*S362</f>
        <v>203315.45588076595</v>
      </c>
      <c r="V365" s="120"/>
      <c r="W365" s="113">
        <v>5.7796955179052166E-2</v>
      </c>
      <c r="X365" s="121">
        <f>W365*V362</f>
        <v>209841.80164759213</v>
      </c>
      <c r="Y365" s="120"/>
      <c r="Z365" s="113">
        <v>5.7796955179052166E-2</v>
      </c>
      <c r="AA365" s="121">
        <f>Z365*Y362</f>
        <v>208727.31594286242</v>
      </c>
      <c r="AC365" s="92"/>
      <c r="AD365" s="92"/>
      <c r="AE365" s="92" t="s">
        <v>486</v>
      </c>
      <c r="AF365" s="114"/>
      <c r="AG365" s="120"/>
      <c r="AH365" s="113">
        <v>0.11616859028781656</v>
      </c>
      <c r="AI365" s="121">
        <f>AH365*AG362</f>
        <v>184323.19683285506</v>
      </c>
      <c r="AJ365" s="120"/>
      <c r="AK365" s="113">
        <v>0.11616859028781656</v>
      </c>
      <c r="AL365" s="121">
        <f>AK365*AJ362</f>
        <v>211426.49551693077</v>
      </c>
      <c r="AM365" s="120"/>
      <c r="AN365" s="113">
        <v>0.11616859028781656</v>
      </c>
      <c r="AO365" s="121">
        <f>AN365*AM362</f>
        <v>191495.18960424021</v>
      </c>
    </row>
    <row r="366" spans="2:41" x14ac:dyDescent="0.2">
      <c r="B366" s="92"/>
      <c r="C366" s="92"/>
      <c r="D366" s="92" t="s">
        <v>487</v>
      </c>
      <c r="E366" s="92" t="s">
        <v>487</v>
      </c>
      <c r="F366" s="120"/>
      <c r="G366" s="113">
        <v>0.39866735035949014</v>
      </c>
      <c r="H366" s="121">
        <f>G366*F362</f>
        <v>2841079.3299645488</v>
      </c>
      <c r="I366" s="120"/>
      <c r="J366" s="113">
        <v>0.39866735035949014</v>
      </c>
      <c r="K366" s="121">
        <f>J366*I362</f>
        <v>2914936.0131616946</v>
      </c>
      <c r="L366" s="120"/>
      <c r="M366" s="113">
        <v>0.39866735035949014</v>
      </c>
      <c r="N366" s="121">
        <f>M366*L362</f>
        <v>2851770.9811517969</v>
      </c>
      <c r="P366" s="92"/>
      <c r="Q366" s="92"/>
      <c r="R366" s="92" t="s">
        <v>487</v>
      </c>
      <c r="S366" s="120"/>
      <c r="T366" s="113">
        <v>0.31876941904950984</v>
      </c>
      <c r="U366" s="121">
        <f>T366*S362</f>
        <v>1121352.3195835741</v>
      </c>
      <c r="V366" s="120"/>
      <c r="W366" s="113">
        <v>0.31876941904950984</v>
      </c>
      <c r="X366" s="121">
        <f>W366*V362</f>
        <v>1157347.2857917841</v>
      </c>
      <c r="Y366" s="120"/>
      <c r="Z366" s="113">
        <v>0.31876941904950984</v>
      </c>
      <c r="AA366" s="121">
        <f>Z366*Y362</f>
        <v>1151200.5266842311</v>
      </c>
      <c r="AC366" s="92"/>
      <c r="AD366" s="92"/>
      <c r="AE366" s="92" t="s">
        <v>487</v>
      </c>
      <c r="AF366" s="114"/>
      <c r="AG366" s="120"/>
      <c r="AH366" s="113">
        <v>0.42838714118537902</v>
      </c>
      <c r="AI366" s="121">
        <f>AH366*AG362</f>
        <v>679716.32564140682</v>
      </c>
      <c r="AJ366" s="120"/>
      <c r="AK366" s="113">
        <v>0.42838714118537902</v>
      </c>
      <c r="AL366" s="121">
        <f>AK366*AJ362</f>
        <v>779663.34756186069</v>
      </c>
      <c r="AM366" s="120"/>
      <c r="AN366" s="113">
        <v>0.42838714118537902</v>
      </c>
      <c r="AO366" s="121">
        <f>AN366*AM362</f>
        <v>706164.00372998312</v>
      </c>
    </row>
    <row r="367" spans="2:41" x14ac:dyDescent="0.2">
      <c r="B367" s="75" t="s">
        <v>11</v>
      </c>
      <c r="C367" t="s">
        <v>110</v>
      </c>
      <c r="D367" s="80" t="s">
        <v>488</v>
      </c>
      <c r="E367" s="80" t="s">
        <v>488</v>
      </c>
      <c r="F367" s="115">
        <v>68072256.070593685</v>
      </c>
      <c r="G367" s="116">
        <v>0.21021140267127347</v>
      </c>
      <c r="H367" s="117">
        <f>G367*F367</f>
        <v>14309564.431597609</v>
      </c>
      <c r="I367" s="115">
        <v>70408364.556009114</v>
      </c>
      <c r="J367" s="116">
        <v>0.21021140267127347</v>
      </c>
      <c r="K367" s="117">
        <f>J367*I367</f>
        <v>14800641.073109051</v>
      </c>
      <c r="L367" s="115">
        <v>68425807.706767291</v>
      </c>
      <c r="M367" s="116">
        <v>0.21021140267127347</v>
      </c>
      <c r="N367" s="117">
        <f>M367*L367</f>
        <v>14383885.016954387</v>
      </c>
      <c r="P367" s="75" t="s">
        <v>11</v>
      </c>
      <c r="Q367" t="s">
        <v>110</v>
      </c>
      <c r="R367" s="80" t="s">
        <v>488</v>
      </c>
      <c r="S367" s="115">
        <v>46795336.259301305</v>
      </c>
      <c r="T367" s="116">
        <v>0.22810479460688735</v>
      </c>
      <c r="U367" s="117">
        <f>T367*S367</f>
        <v>10674240.565988151</v>
      </c>
      <c r="V367" s="115">
        <v>46413626.388062097</v>
      </c>
      <c r="W367" s="116">
        <v>0.22810479460688735</v>
      </c>
      <c r="X367" s="117">
        <f>W367*V367</f>
        <v>10587170.714209711</v>
      </c>
      <c r="Y367" s="115">
        <v>44644048.98682525</v>
      </c>
      <c r="Z367" s="116">
        <v>0.22810479460688735</v>
      </c>
      <c r="AA367" s="117">
        <f>Z367*Y367</f>
        <v>10183521.624559591</v>
      </c>
      <c r="AC367" s="75" t="s">
        <v>11</v>
      </c>
      <c r="AD367" t="s">
        <v>110</v>
      </c>
      <c r="AE367" s="80" t="s">
        <v>488</v>
      </c>
      <c r="AF367" s="118"/>
      <c r="AG367" s="115">
        <v>7291216.1757262964</v>
      </c>
      <c r="AH367" s="116">
        <v>0.22336653071017487</v>
      </c>
      <c r="AI367" s="117">
        <f>AH367*AG367</f>
        <v>1628613.6618298916</v>
      </c>
      <c r="AJ367" s="115">
        <v>7352702.3643356767</v>
      </c>
      <c r="AK367" s="116">
        <v>0.22336653071017487</v>
      </c>
      <c r="AL367" s="117">
        <f>AK367*AJ367</f>
        <v>1642347.6184661603</v>
      </c>
      <c r="AM367" s="115">
        <v>6549249.353553934</v>
      </c>
      <c r="AN367" s="116">
        <v>0.22336653071017487</v>
      </c>
      <c r="AO367" s="117">
        <f>AN367*AM367</f>
        <v>1462883.1068591978</v>
      </c>
    </row>
    <row r="368" spans="2:41" x14ac:dyDescent="0.2">
      <c r="B368" s="80"/>
      <c r="C368" s="80"/>
      <c r="D368" s="80" t="s">
        <v>489</v>
      </c>
      <c r="E368" s="80" t="s">
        <v>489</v>
      </c>
      <c r="F368" s="119">
        <v>0</v>
      </c>
      <c r="G368" s="116">
        <v>0.57361078566060941</v>
      </c>
      <c r="H368" s="117">
        <f>G368*F367</f>
        <v>39046980.286343433</v>
      </c>
      <c r="I368" s="119">
        <v>0</v>
      </c>
      <c r="J368" s="116">
        <v>0.57361078566060941</v>
      </c>
      <c r="K368" s="117">
        <f>J368*I367</f>
        <v>40386997.310050994</v>
      </c>
      <c r="L368" s="119">
        <v>0</v>
      </c>
      <c r="M368" s="116">
        <v>0.57361078566060941</v>
      </c>
      <c r="N368" s="117">
        <f>M368*L367</f>
        <v>39249781.318140566</v>
      </c>
      <c r="P368" s="80"/>
      <c r="Q368" s="80"/>
      <c r="R368" s="80" t="s">
        <v>489</v>
      </c>
      <c r="S368" s="119">
        <v>0</v>
      </c>
      <c r="T368" s="116">
        <v>0.52754860524179392</v>
      </c>
      <c r="U368" s="117">
        <f>T368*S367</f>
        <v>24686814.37541515</v>
      </c>
      <c r="V368" s="119">
        <v>0</v>
      </c>
      <c r="W368" s="116">
        <v>0.52754860524179392</v>
      </c>
      <c r="X368" s="117">
        <f>W368*V367</f>
        <v>24485443.86523588</v>
      </c>
      <c r="Y368" s="119">
        <v>0</v>
      </c>
      <c r="Z368" s="116">
        <v>0.52754860524179392</v>
      </c>
      <c r="AA368" s="117">
        <f>Z368*Y367</f>
        <v>23551905.775345985</v>
      </c>
      <c r="AC368" s="80"/>
      <c r="AD368" s="80"/>
      <c r="AE368" s="80" t="s">
        <v>489</v>
      </c>
      <c r="AF368" s="118"/>
      <c r="AG368" s="119">
        <v>0</v>
      </c>
      <c r="AH368" s="116">
        <v>0.56371483954309731</v>
      </c>
      <c r="AI368" s="117">
        <f>AH368*AG367</f>
        <v>4110166.7565735849</v>
      </c>
      <c r="AJ368" s="119">
        <v>0</v>
      </c>
      <c r="AK368" s="116">
        <v>0.56371483954309731</v>
      </c>
      <c r="AL368" s="117">
        <f>AK368*AJ367</f>
        <v>4144827.4335196381</v>
      </c>
      <c r="AM368" s="119">
        <v>0</v>
      </c>
      <c r="AN368" s="116">
        <v>0.56371483954309731</v>
      </c>
      <c r="AO368" s="117">
        <f>AN368*AM367</f>
        <v>3691909.0484663895</v>
      </c>
    </row>
    <row r="369" spans="2:41" x14ac:dyDescent="0.2">
      <c r="B369" s="80"/>
      <c r="C369" s="80"/>
      <c r="D369" s="80" t="s">
        <v>490</v>
      </c>
      <c r="E369" s="80" t="s">
        <v>490</v>
      </c>
      <c r="F369" s="115"/>
      <c r="G369" s="116">
        <v>0.21617781166811714</v>
      </c>
      <c r="H369" s="117">
        <f>G369*F367</f>
        <v>14715711.352652645</v>
      </c>
      <c r="I369" s="115"/>
      <c r="J369" s="116">
        <v>0.21617781166811714</v>
      </c>
      <c r="K369" s="117">
        <f>J369*I367</f>
        <v>15220726.172849072</v>
      </c>
      <c r="L369" s="115"/>
      <c r="M369" s="116">
        <v>0.21617781166811714</v>
      </c>
      <c r="N369" s="117">
        <f>M369*L367</f>
        <v>14792141.371672338</v>
      </c>
      <c r="P369" s="80"/>
      <c r="Q369" s="80"/>
      <c r="R369" s="80" t="s">
        <v>490</v>
      </c>
      <c r="S369" s="115"/>
      <c r="T369" s="116">
        <v>0.24434660015131873</v>
      </c>
      <c r="U369" s="117">
        <f>T369*S367</f>
        <v>11434281.317898003</v>
      </c>
      <c r="V369" s="115"/>
      <c r="W369" s="116">
        <v>0.24434660015131873</v>
      </c>
      <c r="X369" s="117">
        <f>W369*V367</f>
        <v>11341011.808616506</v>
      </c>
      <c r="Y369" s="115"/>
      <c r="Z369" s="116">
        <v>0.24434660015131873</v>
      </c>
      <c r="AA369" s="117">
        <f>Z369*Y367</f>
        <v>10908621.586919675</v>
      </c>
      <c r="AC369" s="80"/>
      <c r="AD369" s="80"/>
      <c r="AE369" s="80" t="s">
        <v>490</v>
      </c>
      <c r="AF369" s="118"/>
      <c r="AG369" s="115"/>
      <c r="AH369" s="116">
        <v>0.21291862974672779</v>
      </c>
      <c r="AI369" s="117">
        <f>AH369*AG367</f>
        <v>1552435.7573228199</v>
      </c>
      <c r="AJ369" s="115"/>
      <c r="AK369" s="116">
        <v>0.21291862974672779</v>
      </c>
      <c r="AL369" s="117">
        <f>AK369*AJ367</f>
        <v>1565527.312349878</v>
      </c>
      <c r="AM369" s="115"/>
      <c r="AN369" s="116">
        <v>0.21291862974672779</v>
      </c>
      <c r="AO369" s="117">
        <f>AN369*AM367</f>
        <v>1394457.1982283464</v>
      </c>
    </row>
    <row r="370" spans="2:41" x14ac:dyDescent="0.2">
      <c r="B370" s="92" t="s">
        <v>11</v>
      </c>
      <c r="C370" s="123" t="s">
        <v>111</v>
      </c>
      <c r="D370" s="92" t="s">
        <v>491</v>
      </c>
      <c r="E370" s="92" t="s">
        <v>491</v>
      </c>
      <c r="F370" s="120">
        <v>50960900.792589977</v>
      </c>
      <c r="G370" s="113">
        <v>0.50633613306845615</v>
      </c>
      <c r="H370" s="121">
        <f>G370*F370</f>
        <v>25803345.445005231</v>
      </c>
      <c r="I370" s="120">
        <v>53516153.335250579</v>
      </c>
      <c r="J370" s="113">
        <v>0.50633613306845615</v>
      </c>
      <c r="K370" s="121">
        <f>J370*I370</f>
        <v>27097162.136469342</v>
      </c>
      <c r="L370" s="120">
        <v>51501265.253109455</v>
      </c>
      <c r="M370" s="113">
        <v>0.50633613306845615</v>
      </c>
      <c r="N370" s="121">
        <f>M370*L370</f>
        <v>26076951.496392287</v>
      </c>
      <c r="P370" s="92" t="s">
        <v>11</v>
      </c>
      <c r="Q370" s="123" t="s">
        <v>111</v>
      </c>
      <c r="R370" s="92" t="s">
        <v>491</v>
      </c>
      <c r="S370" s="120">
        <v>37213308.015417427</v>
      </c>
      <c r="T370" s="113">
        <v>0.51059828665489226</v>
      </c>
      <c r="U370" s="121">
        <f>T370*S370</f>
        <v>19001051.313432906</v>
      </c>
      <c r="V370" s="120">
        <v>37326993.275314324</v>
      </c>
      <c r="W370" s="113">
        <v>0.51059828665489226</v>
      </c>
      <c r="X370" s="121">
        <f>W370*V370</f>
        <v>19059098.812354177</v>
      </c>
      <c r="Y370" s="120">
        <v>36061194.084745347</v>
      </c>
      <c r="Z370" s="113">
        <v>0.51059828665489226</v>
      </c>
      <c r="AA370" s="121">
        <f>Z370*Y370</f>
        <v>18412783.91440051</v>
      </c>
      <c r="AC370" s="92" t="s">
        <v>11</v>
      </c>
      <c r="AD370" s="123" t="s">
        <v>111</v>
      </c>
      <c r="AE370" s="92" t="s">
        <v>491</v>
      </c>
      <c r="AF370" s="114"/>
      <c r="AG370" s="120">
        <v>5671472.4980446566</v>
      </c>
      <c r="AH370" s="113">
        <v>0.52840568176186387</v>
      </c>
      <c r="AI370" s="121">
        <f>AH370*AG370</f>
        <v>2996838.2919229479</v>
      </c>
      <c r="AJ370" s="120">
        <v>5823455.8599422248</v>
      </c>
      <c r="AK370" s="113">
        <v>0.52840568176186387</v>
      </c>
      <c r="AL370" s="121">
        <f>AK370*AJ370</f>
        <v>3077147.1638828926</v>
      </c>
      <c r="AM370" s="120">
        <v>5243557.644294926</v>
      </c>
      <c r="AN370" s="113">
        <v>0.52840568176186387</v>
      </c>
      <c r="AO370" s="121">
        <f>AN370*AM370</f>
        <v>2770725.651891293</v>
      </c>
    </row>
    <row r="371" spans="2:41" x14ac:dyDescent="0.2">
      <c r="B371" s="92"/>
      <c r="C371" s="92"/>
      <c r="D371" s="92" t="s">
        <v>492</v>
      </c>
      <c r="E371" s="92" t="s">
        <v>492</v>
      </c>
      <c r="F371" s="124">
        <v>0</v>
      </c>
      <c r="G371" s="113">
        <v>0.25735453146108006</v>
      </c>
      <c r="H371" s="121">
        <f>G371*F370</f>
        <v>13115018.746311577</v>
      </c>
      <c r="I371" s="124">
        <v>0</v>
      </c>
      <c r="J371" s="113">
        <v>0.25735453146108006</v>
      </c>
      <c r="K371" s="121">
        <f>J371*I370</f>
        <v>13772624.56719273</v>
      </c>
      <c r="L371" s="124">
        <v>0</v>
      </c>
      <c r="M371" s="113">
        <v>0.25735453146108006</v>
      </c>
      <c r="N371" s="121">
        <f>M371*L370</f>
        <v>13254083.988866787</v>
      </c>
      <c r="P371" s="92"/>
      <c r="Q371" s="92"/>
      <c r="R371" s="92" t="s">
        <v>492</v>
      </c>
      <c r="S371" s="124">
        <v>0</v>
      </c>
      <c r="T371" s="113">
        <v>0.26842251254956939</v>
      </c>
      <c r="U371" s="121">
        <f>T371*S370</f>
        <v>9988889.6377793755</v>
      </c>
      <c r="V371" s="124">
        <v>0</v>
      </c>
      <c r="W371" s="113">
        <v>0.26842251254956939</v>
      </c>
      <c r="X371" s="121">
        <f>W371*V370</f>
        <v>10019405.320880752</v>
      </c>
      <c r="Y371" s="124">
        <v>0</v>
      </c>
      <c r="Z371" s="113">
        <v>0.26842251254956939</v>
      </c>
      <c r="AA371" s="121">
        <f>Z371*Y370</f>
        <v>9679636.3217650149</v>
      </c>
      <c r="AC371" s="92"/>
      <c r="AD371" s="92"/>
      <c r="AE371" s="92" t="s">
        <v>492</v>
      </c>
      <c r="AF371" s="114"/>
      <c r="AG371" s="124">
        <v>0</v>
      </c>
      <c r="AH371" s="113">
        <v>0.23690043693254456</v>
      </c>
      <c r="AI371" s="121">
        <f>AH371*AG370</f>
        <v>1343574.3128376892</v>
      </c>
      <c r="AJ371" s="124">
        <v>0</v>
      </c>
      <c r="AK371" s="113">
        <v>0.23690043693254456</v>
      </c>
      <c r="AL371" s="121">
        <f>AK371*AJ370</f>
        <v>1379579.2376777001</v>
      </c>
      <c r="AM371" s="124">
        <v>0</v>
      </c>
      <c r="AN371" s="113">
        <v>0.23690043693254456</v>
      </c>
      <c r="AO371" s="121">
        <f>AN371*AM370</f>
        <v>1242201.0970144521</v>
      </c>
    </row>
    <row r="372" spans="2:41" x14ac:dyDescent="0.2">
      <c r="B372" s="92"/>
      <c r="C372" s="92"/>
      <c r="D372" s="92" t="s">
        <v>493</v>
      </c>
      <c r="E372" s="92" t="s">
        <v>493</v>
      </c>
      <c r="F372" s="120"/>
      <c r="G372" s="113">
        <v>0.13134065746956863</v>
      </c>
      <c r="H372" s="121">
        <f>G372*F370</f>
        <v>6693238.2153402288</v>
      </c>
      <c r="I372" s="120"/>
      <c r="J372" s="113">
        <v>0.13134065746956863</v>
      </c>
      <c r="K372" s="121">
        <f>J372*I370</f>
        <v>7028846.764294059</v>
      </c>
      <c r="L372" s="120"/>
      <c r="M372" s="113">
        <v>0.13134065746956863</v>
      </c>
      <c r="N372" s="121">
        <f>M372*L370</f>
        <v>6764210.0388580458</v>
      </c>
      <c r="P372" s="92"/>
      <c r="Q372" s="92"/>
      <c r="R372" s="92" t="s">
        <v>493</v>
      </c>
      <c r="S372" s="120"/>
      <c r="T372" s="113">
        <v>0.13349160729191889</v>
      </c>
      <c r="U372" s="121">
        <f>T372*S370</f>
        <v>4967664.2996273208</v>
      </c>
      <c r="V372" s="120"/>
      <c r="W372" s="113">
        <v>0.13349160729191889</v>
      </c>
      <c r="X372" s="121">
        <f>W372*V370</f>
        <v>4982840.3276963569</v>
      </c>
      <c r="Y372" s="120"/>
      <c r="Z372" s="113">
        <v>0.13349160729191889</v>
      </c>
      <c r="AA372" s="121">
        <f>Z372*Y370</f>
        <v>4813866.7592384946</v>
      </c>
      <c r="AC372" s="92"/>
      <c r="AD372" s="92"/>
      <c r="AE372" s="92" t="s">
        <v>493</v>
      </c>
      <c r="AF372" s="114"/>
      <c r="AG372" s="120"/>
      <c r="AH372" s="113">
        <v>0.12455904620868824</v>
      </c>
      <c r="AI372" s="121">
        <f>AH372*AG370</f>
        <v>706433.20495524886</v>
      </c>
      <c r="AJ372" s="120"/>
      <c r="AK372" s="113">
        <v>0.12455904620868824</v>
      </c>
      <c r="AL372" s="121">
        <f>AK372*AJ370</f>
        <v>725364.10755279986</v>
      </c>
      <c r="AM372" s="120"/>
      <c r="AN372" s="113">
        <v>0.12455904620868824</v>
      </c>
      <c r="AO372" s="121">
        <f>AN372*AM370</f>
        <v>653132.53891365218</v>
      </c>
    </row>
    <row r="373" spans="2:41" x14ac:dyDescent="0.2">
      <c r="B373" s="92"/>
      <c r="C373" s="92"/>
      <c r="D373" s="92" t="s">
        <v>494</v>
      </c>
      <c r="E373" s="92" t="s">
        <v>494</v>
      </c>
      <c r="F373" s="120"/>
      <c r="G373" s="113">
        <v>0.1049686780008951</v>
      </c>
      <c r="H373" s="121">
        <f>G373*F370</f>
        <v>5349298.3859329373</v>
      </c>
      <c r="I373" s="120"/>
      <c r="J373" s="113">
        <v>0.1049686780008951</v>
      </c>
      <c r="K373" s="121">
        <f>J373*I370</f>
        <v>5617519.8672944466</v>
      </c>
      <c r="L373" s="120"/>
      <c r="M373" s="113">
        <v>0.1049686780008951</v>
      </c>
      <c r="N373" s="121">
        <f>M373*L370</f>
        <v>5406019.7289923336</v>
      </c>
      <c r="P373" s="92"/>
      <c r="Q373" s="92"/>
      <c r="R373" s="92" t="s">
        <v>494</v>
      </c>
      <c r="S373" s="120"/>
      <c r="T373" s="113">
        <v>8.748759350361951E-2</v>
      </c>
      <c r="U373" s="121">
        <f>T373*S370</f>
        <v>3255702.7645778256</v>
      </c>
      <c r="V373" s="120"/>
      <c r="W373" s="113">
        <v>8.748759350361951E-2</v>
      </c>
      <c r="X373" s="121">
        <f>W373*V370</f>
        <v>3265648.8143830383</v>
      </c>
      <c r="Y373" s="120"/>
      <c r="Z373" s="113">
        <v>8.748759350361951E-2</v>
      </c>
      <c r="AA373" s="121">
        <f>Z373*Y370</f>
        <v>3154907.0893413294</v>
      </c>
      <c r="AC373" s="92"/>
      <c r="AD373" s="92"/>
      <c r="AE373" s="92" t="s">
        <v>494</v>
      </c>
      <c r="AF373" s="114"/>
      <c r="AG373" s="120"/>
      <c r="AH373" s="113">
        <v>0.11013483509690319</v>
      </c>
      <c r="AI373" s="121">
        <f>AH373*AG370</f>
        <v>624626.68832876987</v>
      </c>
      <c r="AJ373" s="120"/>
      <c r="AK373" s="113">
        <v>0.11013483509690319</v>
      </c>
      <c r="AL373" s="121">
        <f>AK373*AJ370</f>
        <v>641365.35082883155</v>
      </c>
      <c r="AM373" s="120"/>
      <c r="AN373" s="113">
        <v>0.11013483509690319</v>
      </c>
      <c r="AO373" s="121">
        <f>AN373*AM370</f>
        <v>577498.35647552786</v>
      </c>
    </row>
    <row r="374" spans="2:41" x14ac:dyDescent="0.2">
      <c r="B374" s="75" t="s">
        <v>11</v>
      </c>
      <c r="C374" t="s">
        <v>112</v>
      </c>
      <c r="D374" s="80" t="s">
        <v>495</v>
      </c>
      <c r="E374" s="80" t="s">
        <v>495</v>
      </c>
      <c r="F374" s="115">
        <v>40719348.071888931</v>
      </c>
      <c r="G374" s="116">
        <v>0.15124797948925195</v>
      </c>
      <c r="H374" s="117">
        <f>G374*F374</f>
        <v>6158719.1219927678</v>
      </c>
      <c r="I374" s="115">
        <v>46084484.313836917</v>
      </c>
      <c r="J374" s="116">
        <v>0.15124797948925195</v>
      </c>
      <c r="K374" s="117">
        <f>J374*I374</f>
        <v>6970185.1382719595</v>
      </c>
      <c r="L374" s="115">
        <v>46196367.431366123</v>
      </c>
      <c r="M374" s="116">
        <v>0.15124797948925195</v>
      </c>
      <c r="N374" s="117">
        <f>M374*L374</f>
        <v>6987107.2337372098</v>
      </c>
      <c r="P374" s="75" t="s">
        <v>11</v>
      </c>
      <c r="Q374" t="s">
        <v>112</v>
      </c>
      <c r="R374" s="80" t="s">
        <v>495</v>
      </c>
      <c r="S374" s="115">
        <v>24396073.506714534</v>
      </c>
      <c r="T374" s="116">
        <v>0.10421067408409102</v>
      </c>
      <c r="U374" s="117">
        <f>T374*S374</f>
        <v>2542331.2651397558</v>
      </c>
      <c r="V374" s="115">
        <v>24745869.153527185</v>
      </c>
      <c r="W374" s="116">
        <v>0.10421067408409102</v>
      </c>
      <c r="X374" s="117">
        <f>W374*V374</f>
        <v>2578783.7052857829</v>
      </c>
      <c r="Y374" s="115">
        <v>24997703.89856793</v>
      </c>
      <c r="Z374" s="116">
        <v>0.10421067408409102</v>
      </c>
      <c r="AA374" s="117">
        <f>Z374*Y374</f>
        <v>2605027.5738242739</v>
      </c>
      <c r="AC374" s="75" t="s">
        <v>11</v>
      </c>
      <c r="AD374" t="s">
        <v>112</v>
      </c>
      <c r="AE374" s="80" t="s">
        <v>495</v>
      </c>
      <c r="AF374" s="118"/>
      <c r="AG374" s="115">
        <v>5519476.99012437</v>
      </c>
      <c r="AH374" s="116">
        <v>0.14293296245353715</v>
      </c>
      <c r="AI374" s="117">
        <f>AH374*AG374</f>
        <v>788915.19739260885</v>
      </c>
      <c r="AJ374" s="115">
        <v>6009264.9740850534</v>
      </c>
      <c r="AK374" s="116">
        <v>0.14293296245353715</v>
      </c>
      <c r="AL374" s="117">
        <f>AK374*AJ374</f>
        <v>858922.0449142548</v>
      </c>
      <c r="AM374" s="115">
        <v>5809301.3340399023</v>
      </c>
      <c r="AN374" s="116">
        <v>0.14293296245353715</v>
      </c>
      <c r="AO374" s="117">
        <f>AN374*AM374</f>
        <v>830340.6494596086</v>
      </c>
    </row>
    <row r="375" spans="2:41" x14ac:dyDescent="0.2">
      <c r="B375" s="80"/>
      <c r="C375" s="80"/>
      <c r="D375" s="80" t="s">
        <v>496</v>
      </c>
      <c r="E375" s="80" t="s">
        <v>496</v>
      </c>
      <c r="F375" s="119">
        <v>0</v>
      </c>
      <c r="G375" s="116">
        <v>0.42193774060580364</v>
      </c>
      <c r="H375" s="117">
        <f>G375*F374</f>
        <v>17181029.724394102</v>
      </c>
      <c r="I375" s="119">
        <v>0</v>
      </c>
      <c r="J375" s="116">
        <v>0.42193774060580364</v>
      </c>
      <c r="K375" s="117">
        <f>J375*I374</f>
        <v>19444783.188363947</v>
      </c>
      <c r="L375" s="119">
        <v>0</v>
      </c>
      <c r="M375" s="116">
        <v>0.42193774060580364</v>
      </c>
      <c r="N375" s="117">
        <f>M375*L374</f>
        <v>19491990.898186155</v>
      </c>
      <c r="P375" s="80"/>
      <c r="Q375" s="80"/>
      <c r="R375" s="80" t="s">
        <v>496</v>
      </c>
      <c r="S375" s="119">
        <v>0</v>
      </c>
      <c r="T375" s="116">
        <v>0.45907404133489005</v>
      </c>
      <c r="U375" s="117">
        <f>T375*S374</f>
        <v>11199604.057430483</v>
      </c>
      <c r="V375" s="119">
        <v>0</v>
      </c>
      <c r="W375" s="116">
        <v>0.45907404133489005</v>
      </c>
      <c r="X375" s="117">
        <f>W375*V374</f>
        <v>11360186.15865412</v>
      </c>
      <c r="Y375" s="119">
        <v>0</v>
      </c>
      <c r="Z375" s="116">
        <v>0.45907404133489005</v>
      </c>
      <c r="AA375" s="117">
        <f>Z375*Y374</f>
        <v>11475796.952808516</v>
      </c>
      <c r="AC375" s="80"/>
      <c r="AD375" s="80"/>
      <c r="AE375" s="80" t="s">
        <v>496</v>
      </c>
      <c r="AF375" s="118"/>
      <c r="AG375" s="119">
        <v>0</v>
      </c>
      <c r="AH375" s="116">
        <v>0.4266488137756454</v>
      </c>
      <c r="AI375" s="117">
        <f>AH375*AG374</f>
        <v>2354878.3104985319</v>
      </c>
      <c r="AJ375" s="119">
        <v>0</v>
      </c>
      <c r="AK375" s="116">
        <v>0.4266488137756454</v>
      </c>
      <c r="AL375" s="117">
        <f>AK375*AJ374</f>
        <v>2563845.7728569224</v>
      </c>
      <c r="AM375" s="119">
        <v>0</v>
      </c>
      <c r="AN375" s="116">
        <v>0.4266488137756454</v>
      </c>
      <c r="AO375" s="117">
        <f>AN375*AM374</f>
        <v>2478531.5230333987</v>
      </c>
    </row>
    <row r="376" spans="2:41" x14ac:dyDescent="0.2">
      <c r="B376" s="80"/>
      <c r="C376" s="80"/>
      <c r="D376" s="80" t="s">
        <v>497</v>
      </c>
      <c r="E376" s="80" t="s">
        <v>497</v>
      </c>
      <c r="F376" s="115"/>
      <c r="G376" s="116">
        <v>0.11027740063748499</v>
      </c>
      <c r="H376" s="117">
        <f>G376*F374</f>
        <v>4490423.8610208975</v>
      </c>
      <c r="I376" s="115"/>
      <c r="J376" s="116">
        <v>0.11027740063748499</v>
      </c>
      <c r="K376" s="117">
        <f>J376*I374</f>
        <v>5082077.1398488861</v>
      </c>
      <c r="L376" s="115"/>
      <c r="M376" s="116">
        <v>0.11027740063748499</v>
      </c>
      <c r="N376" s="117">
        <f>M376*L374</f>
        <v>5094415.3192252256</v>
      </c>
      <c r="P376" s="80"/>
      <c r="Q376" s="80"/>
      <c r="R376" s="80" t="s">
        <v>497</v>
      </c>
      <c r="S376" s="115"/>
      <c r="T376" s="116">
        <v>0.18916492715657615</v>
      </c>
      <c r="U376" s="117">
        <f>T376*S374</f>
        <v>4614881.467804132</v>
      </c>
      <c r="V376" s="115"/>
      <c r="W376" s="116">
        <v>0.18916492715657615</v>
      </c>
      <c r="X376" s="117">
        <f>W376*V374</f>
        <v>4681050.5358531345</v>
      </c>
      <c r="Y376" s="115"/>
      <c r="Z376" s="116">
        <v>0.18916492715657615</v>
      </c>
      <c r="AA376" s="117">
        <f>Z376*Y374</f>
        <v>4728688.8370542619</v>
      </c>
      <c r="AC376" s="80"/>
      <c r="AD376" s="80"/>
      <c r="AE376" s="80" t="s">
        <v>497</v>
      </c>
      <c r="AF376" s="118"/>
      <c r="AG376" s="115"/>
      <c r="AH376" s="116">
        <v>0.11632691968445855</v>
      </c>
      <c r="AI376" s="117">
        <f>AH376*AG374</f>
        <v>642063.75653041457</v>
      </c>
      <c r="AJ376" s="115"/>
      <c r="AK376" s="116">
        <v>0.11632691968445855</v>
      </c>
      <c r="AL376" s="117">
        <f>AK376*AJ374</f>
        <v>699039.28400302189</v>
      </c>
      <c r="AM376" s="115"/>
      <c r="AN376" s="116">
        <v>0.11632691968445855</v>
      </c>
      <c r="AO376" s="117">
        <f>AN376*AM374</f>
        <v>675778.12970767764</v>
      </c>
    </row>
    <row r="377" spans="2:41" x14ac:dyDescent="0.2">
      <c r="B377" s="80"/>
      <c r="C377" s="80"/>
      <c r="D377" s="80" t="s">
        <v>498</v>
      </c>
      <c r="E377" s="80" t="s">
        <v>498</v>
      </c>
      <c r="F377" s="115"/>
      <c r="G377" s="116">
        <v>0.17017117239851026</v>
      </c>
      <c r="H377" s="117">
        <f>G377*F374</f>
        <v>6929259.2006963575</v>
      </c>
      <c r="I377" s="115"/>
      <c r="J377" s="116">
        <v>0.17017117239851026</v>
      </c>
      <c r="K377" s="117">
        <f>J377*I374</f>
        <v>7842250.7250663843</v>
      </c>
      <c r="L377" s="115"/>
      <c r="M377" s="116">
        <v>0.17017117239851026</v>
      </c>
      <c r="N377" s="117">
        <f>M377*L374</f>
        <v>7861290.0063479291</v>
      </c>
      <c r="P377" s="80"/>
      <c r="Q377" s="80"/>
      <c r="R377" s="80" t="s">
        <v>498</v>
      </c>
      <c r="S377" s="115"/>
      <c r="T377" s="116">
        <v>6.4545751971028464E-2</v>
      </c>
      <c r="U377" s="117">
        <f>T377*S374</f>
        <v>1574662.909631375</v>
      </c>
      <c r="V377" s="115"/>
      <c r="W377" s="116">
        <v>6.4545751971028464E-2</v>
      </c>
      <c r="X377" s="117">
        <f>W377*V374</f>
        <v>1597240.7326910899</v>
      </c>
      <c r="Y377" s="115"/>
      <c r="Z377" s="116">
        <v>6.4545751971028464E-2</v>
      </c>
      <c r="AA377" s="117">
        <f>Z377*Y374</f>
        <v>1613495.595682177</v>
      </c>
      <c r="AC377" s="80"/>
      <c r="AD377" s="80"/>
      <c r="AE377" s="80" t="s">
        <v>498</v>
      </c>
      <c r="AF377" s="118"/>
      <c r="AG377" s="115"/>
      <c r="AH377" s="116">
        <v>0.15121136196069176</v>
      </c>
      <c r="AI377" s="117">
        <f>AH377*AG374</f>
        <v>834607.63298740564</v>
      </c>
      <c r="AJ377" s="115"/>
      <c r="AK377" s="116">
        <v>0.15121136196069176</v>
      </c>
      <c r="AL377" s="117">
        <f>AK377*AJ374</f>
        <v>908669.14111408207</v>
      </c>
      <c r="AM377" s="115"/>
      <c r="AN377" s="116">
        <v>0.15121136196069176</v>
      </c>
      <c r="AO377" s="117">
        <f>AN377*AM374</f>
        <v>878432.36676023726</v>
      </c>
    </row>
    <row r="378" spans="2:41" x14ac:dyDescent="0.2">
      <c r="B378" s="80"/>
      <c r="C378" s="80"/>
      <c r="D378" s="80" t="s">
        <v>499</v>
      </c>
      <c r="E378" s="80" t="s">
        <v>499</v>
      </c>
      <c r="F378" s="115"/>
      <c r="G378" s="116">
        <v>0.14636570686894934</v>
      </c>
      <c r="H378" s="117">
        <f>G378*F374</f>
        <v>5959916.1637848131</v>
      </c>
      <c r="I378" s="115"/>
      <c r="J378" s="116">
        <v>0.14636570686894934</v>
      </c>
      <c r="K378" s="117">
        <f>J378*I374</f>
        <v>6745188.1222857479</v>
      </c>
      <c r="L378" s="115"/>
      <c r="M378" s="116">
        <v>0.14636570686894934</v>
      </c>
      <c r="N378" s="117">
        <f>M378*L374</f>
        <v>6761563.9738696124</v>
      </c>
      <c r="P378" s="80"/>
      <c r="Q378" s="80"/>
      <c r="R378" s="80" t="s">
        <v>499</v>
      </c>
      <c r="S378" s="115"/>
      <c r="T378" s="116">
        <v>0.18300460545341438</v>
      </c>
      <c r="U378" s="117">
        <f>T378*S374</f>
        <v>4464593.8067087885</v>
      </c>
      <c r="V378" s="115"/>
      <c r="W378" s="116">
        <v>0.18300460545341438</v>
      </c>
      <c r="X378" s="117">
        <f>W378*V374</f>
        <v>4528608.0210430594</v>
      </c>
      <c r="Y378" s="115"/>
      <c r="Z378" s="116">
        <v>0.18300460545341438</v>
      </c>
      <c r="AA378" s="117">
        <f>Z378*Y374</f>
        <v>4574694.9391987026</v>
      </c>
      <c r="AC378" s="80"/>
      <c r="AD378" s="80"/>
      <c r="AE378" s="80" t="s">
        <v>499</v>
      </c>
      <c r="AF378" s="118"/>
      <c r="AG378" s="115"/>
      <c r="AH378" s="116">
        <v>0.16287994212566709</v>
      </c>
      <c r="AI378" s="117">
        <f>AH378*AG374</f>
        <v>899012.09271540854</v>
      </c>
      <c r="AJ378" s="115"/>
      <c r="AK378" s="116">
        <v>0.16287994212566709</v>
      </c>
      <c r="AL378" s="117">
        <f>AK378*AJ374</f>
        <v>978788.73119677184</v>
      </c>
      <c r="AM378" s="115"/>
      <c r="AN378" s="116">
        <v>0.16287994212566709</v>
      </c>
      <c r="AO378" s="117">
        <f>AN378*AM374</f>
        <v>946218.66507897992</v>
      </c>
    </row>
    <row r="379" spans="2:41" x14ac:dyDescent="0.2">
      <c r="B379" s="92" t="s">
        <v>11</v>
      </c>
      <c r="C379" s="123" t="s">
        <v>113</v>
      </c>
      <c r="D379" s="92" t="s">
        <v>500</v>
      </c>
      <c r="E379" s="92" t="s">
        <v>500</v>
      </c>
      <c r="F379" s="120">
        <v>66088818.224554971</v>
      </c>
      <c r="G379" s="113">
        <v>0.47433814750101405</v>
      </c>
      <c r="H379" s="121">
        <f>G379*F379</f>
        <v>31348447.607166663</v>
      </c>
      <c r="I379" s="120">
        <v>71137699.267970219</v>
      </c>
      <c r="J379" s="113">
        <v>0.47433814750101405</v>
      </c>
      <c r="K379" s="121">
        <f>J379*I379</f>
        <v>33743324.488253236</v>
      </c>
      <c r="L379" s="120">
        <v>69564040.373004571</v>
      </c>
      <c r="M379" s="113">
        <v>0.47433814750101405</v>
      </c>
      <c r="N379" s="121">
        <f>M379*L379</f>
        <v>32996878.043216739</v>
      </c>
      <c r="P379" s="92" t="s">
        <v>11</v>
      </c>
      <c r="Q379" s="123" t="s">
        <v>113</v>
      </c>
      <c r="R379" s="92" t="s">
        <v>500</v>
      </c>
      <c r="S379" s="120">
        <v>50926744.62421006</v>
      </c>
      <c r="T379" s="113">
        <v>0.4150184810793679</v>
      </c>
      <c r="U379" s="121">
        <f>T379*S379</f>
        <v>21135540.200256523</v>
      </c>
      <c r="V379" s="120">
        <v>52181984.426925093</v>
      </c>
      <c r="W379" s="113">
        <v>0.4150184810793679</v>
      </c>
      <c r="X379" s="121">
        <f>W379*V379</f>
        <v>21656487.916569684</v>
      </c>
      <c r="Y379" s="120">
        <v>51642918.719009213</v>
      </c>
      <c r="Z379" s="113">
        <v>0.4150184810793679</v>
      </c>
      <c r="AA379" s="121">
        <f>Z379*Y379</f>
        <v>21432765.685268458</v>
      </c>
      <c r="AC379" s="92" t="s">
        <v>11</v>
      </c>
      <c r="AD379" s="123" t="s">
        <v>113</v>
      </c>
      <c r="AE379" s="92" t="s">
        <v>500</v>
      </c>
      <c r="AF379" s="114"/>
      <c r="AG379" s="120">
        <v>8346629.6532297162</v>
      </c>
      <c r="AH379" s="113">
        <v>0.45126659314116746</v>
      </c>
      <c r="AI379" s="121">
        <f>AH379*AG379</f>
        <v>3766555.1278240178</v>
      </c>
      <c r="AJ379" s="120">
        <v>8633879.6092150919</v>
      </c>
      <c r="AK379" s="113">
        <v>0.45126659314116746</v>
      </c>
      <c r="AL379" s="121">
        <f>AK379*AJ379</f>
        <v>3896181.4368414888</v>
      </c>
      <c r="AM379" s="120">
        <v>8000278.0976970326</v>
      </c>
      <c r="AN379" s="113">
        <v>0.45126659314116746</v>
      </c>
      <c r="AO379" s="121">
        <f>AN379*AM379</f>
        <v>3610258.2413296402</v>
      </c>
    </row>
    <row r="380" spans="2:41" x14ac:dyDescent="0.2">
      <c r="B380" s="92"/>
      <c r="C380" s="92"/>
      <c r="D380" s="92" t="s">
        <v>501</v>
      </c>
      <c r="E380" s="92" t="s">
        <v>501</v>
      </c>
      <c r="F380" s="124">
        <v>0</v>
      </c>
      <c r="G380" s="113">
        <v>0.12289551713815952</v>
      </c>
      <c r="H380" s="121">
        <f>G380*F379</f>
        <v>8122019.4927565046</v>
      </c>
      <c r="I380" s="124">
        <v>0</v>
      </c>
      <c r="J380" s="113">
        <v>0.12289551713815952</v>
      </c>
      <c r="K380" s="121">
        <f>J380*I379</f>
        <v>8742504.3395560719</v>
      </c>
      <c r="L380" s="124">
        <v>0</v>
      </c>
      <c r="M380" s="113">
        <v>0.12289551713815952</v>
      </c>
      <c r="N380" s="121">
        <f>M380*L379</f>
        <v>8549108.7158602048</v>
      </c>
      <c r="P380" s="92"/>
      <c r="Q380" s="92"/>
      <c r="R380" s="92" t="s">
        <v>501</v>
      </c>
      <c r="S380" s="124">
        <v>0</v>
      </c>
      <c r="T380" s="113">
        <v>0.16590246717828194</v>
      </c>
      <c r="U380" s="121">
        <f>T380*S379</f>
        <v>8448872.5785147566</v>
      </c>
      <c r="V380" s="124">
        <v>0</v>
      </c>
      <c r="W380" s="113">
        <v>0.16590246717828194</v>
      </c>
      <c r="X380" s="121">
        <f>W380*V379</f>
        <v>8657119.9586855602</v>
      </c>
      <c r="Y380" s="124">
        <v>0</v>
      </c>
      <c r="Z380" s="113">
        <v>0.16590246717828194</v>
      </c>
      <c r="AA380" s="121">
        <f>Z380*Y379</f>
        <v>8567687.6277711075</v>
      </c>
      <c r="AC380" s="92"/>
      <c r="AD380" s="92"/>
      <c r="AE380" s="92" t="s">
        <v>501</v>
      </c>
      <c r="AF380" s="114"/>
      <c r="AG380" s="124">
        <v>0</v>
      </c>
      <c r="AH380" s="113">
        <v>0.13930014193783885</v>
      </c>
      <c r="AI380" s="121">
        <f>AH380*AG379</f>
        <v>1162686.6953974741</v>
      </c>
      <c r="AJ380" s="124">
        <v>0</v>
      </c>
      <c r="AK380" s="113">
        <v>0.13930014193783885</v>
      </c>
      <c r="AL380" s="121">
        <f>AK380*AJ379</f>
        <v>1202700.6550378748</v>
      </c>
      <c r="AM380" s="124">
        <v>0</v>
      </c>
      <c r="AN380" s="113">
        <v>0.13930014193783885</v>
      </c>
      <c r="AO380" s="121">
        <f>AN380*AM379</f>
        <v>1114439.8745513801</v>
      </c>
    </row>
    <row r="381" spans="2:41" x14ac:dyDescent="0.2">
      <c r="B381" s="92"/>
      <c r="C381" s="92"/>
      <c r="D381" s="92" t="s">
        <v>502</v>
      </c>
      <c r="E381" s="92" t="s">
        <v>502</v>
      </c>
      <c r="F381" s="120"/>
      <c r="G381" s="113">
        <v>0.21062116215223287</v>
      </c>
      <c r="H381" s="121">
        <f>G381*F379</f>
        <v>13919703.699723436</v>
      </c>
      <c r="I381" s="120"/>
      <c r="J381" s="113">
        <v>0.21062116215223287</v>
      </c>
      <c r="K381" s="121">
        <f>J381*I379</f>
        <v>14983104.892655933</v>
      </c>
      <c r="L381" s="120"/>
      <c r="M381" s="113">
        <v>0.21062116215223287</v>
      </c>
      <c r="N381" s="121">
        <f>M381*L379</f>
        <v>14651659.027367068</v>
      </c>
      <c r="P381" s="92"/>
      <c r="Q381" s="92"/>
      <c r="R381" s="92" t="s">
        <v>502</v>
      </c>
      <c r="S381" s="120"/>
      <c r="T381" s="113">
        <v>0.18968350155927205</v>
      </c>
      <c r="U381" s="121">
        <f>T381*S379</f>
        <v>9659963.2433349974</v>
      </c>
      <c r="V381" s="120"/>
      <c r="W381" s="113">
        <v>0.18968350155927205</v>
      </c>
      <c r="X381" s="121">
        <f>W381*V379</f>
        <v>9898061.5244105551</v>
      </c>
      <c r="Y381" s="120"/>
      <c r="Z381" s="113">
        <v>0.18968350155927205</v>
      </c>
      <c r="AA381" s="121">
        <f>Z381*Y379</f>
        <v>9795809.6533625443</v>
      </c>
      <c r="AC381" s="92"/>
      <c r="AD381" s="92"/>
      <c r="AE381" s="92" t="s">
        <v>502</v>
      </c>
      <c r="AF381" s="114"/>
      <c r="AG381" s="120"/>
      <c r="AH381" s="113">
        <v>0.2021574624693617</v>
      </c>
      <c r="AI381" s="121">
        <f>AH381*AG379</f>
        <v>1687333.4708684478</v>
      </c>
      <c r="AJ381" s="120"/>
      <c r="AK381" s="113">
        <v>0.2021574624693617</v>
      </c>
      <c r="AL381" s="121">
        <f>AK381*AJ379</f>
        <v>1745403.1930648871</v>
      </c>
      <c r="AM381" s="120"/>
      <c r="AN381" s="113">
        <v>0.2021574624693617</v>
      </c>
      <c r="AO381" s="121">
        <f>AN381*AM379</f>
        <v>1617315.9192796443</v>
      </c>
    </row>
    <row r="382" spans="2:41" x14ac:dyDescent="0.2">
      <c r="B382" s="92"/>
      <c r="C382" s="92"/>
      <c r="D382" s="92" t="s">
        <v>503</v>
      </c>
      <c r="E382" s="92" t="s">
        <v>503</v>
      </c>
      <c r="F382" s="120"/>
      <c r="G382" s="113">
        <v>0.19214517320859353</v>
      </c>
      <c r="H382" s="121">
        <f>G382*F379</f>
        <v>12698647.424908368</v>
      </c>
      <c r="I382" s="120"/>
      <c r="J382" s="113">
        <v>0.19214517320859353</v>
      </c>
      <c r="K382" s="121">
        <f>J382*I379</f>
        <v>13668765.547504975</v>
      </c>
      <c r="L382" s="120"/>
      <c r="M382" s="113">
        <v>0.19214517320859353</v>
      </c>
      <c r="N382" s="121">
        <f>M382*L379</f>
        <v>13366394.586560557</v>
      </c>
      <c r="P382" s="92"/>
      <c r="Q382" s="92"/>
      <c r="R382" s="92" t="s">
        <v>503</v>
      </c>
      <c r="S382" s="120"/>
      <c r="T382" s="113">
        <v>0.22939555018307806</v>
      </c>
      <c r="U382" s="121">
        <f>T382*S379</f>
        <v>11682368.602103779</v>
      </c>
      <c r="V382" s="120"/>
      <c r="W382" s="113">
        <v>0.22939555018307806</v>
      </c>
      <c r="X382" s="121">
        <f>W382*V379</f>
        <v>11970315.027259292</v>
      </c>
      <c r="Y382" s="120"/>
      <c r="Z382" s="113">
        <v>0.22939555018307806</v>
      </c>
      <c r="AA382" s="121">
        <f>Z382*Y379</f>
        <v>11846655.7526071</v>
      </c>
      <c r="AC382" s="92"/>
      <c r="AD382" s="92"/>
      <c r="AE382" s="92" t="s">
        <v>503</v>
      </c>
      <c r="AF382" s="114"/>
      <c r="AG382" s="120"/>
      <c r="AH382" s="113">
        <v>0.20727580245163185</v>
      </c>
      <c r="AI382" s="121">
        <f>AH382*AG379</f>
        <v>1730054.3591397752</v>
      </c>
      <c r="AJ382" s="120"/>
      <c r="AK382" s="113">
        <v>0.20727580245163185</v>
      </c>
      <c r="AL382" s="121">
        <f>AK382*AJ379</f>
        <v>1789594.3242708398</v>
      </c>
      <c r="AM382" s="120"/>
      <c r="AN382" s="113">
        <v>0.20727580245163185</v>
      </c>
      <c r="AO382" s="121">
        <f>AN382*AM379</f>
        <v>1658264.0625363672</v>
      </c>
    </row>
    <row r="383" spans="2:41" x14ac:dyDescent="0.2">
      <c r="B383" s="75" t="s">
        <v>11</v>
      </c>
      <c r="C383" t="s">
        <v>114</v>
      </c>
      <c r="D383" s="80" t="s">
        <v>504</v>
      </c>
      <c r="E383" s="80" t="s">
        <v>504</v>
      </c>
      <c r="F383" s="115">
        <v>74084603.026451185</v>
      </c>
      <c r="G383" s="116">
        <v>0.18776512904121365</v>
      </c>
      <c r="H383" s="117">
        <f>G383*F383</f>
        <v>13910505.047228694</v>
      </c>
      <c r="I383" s="115">
        <v>80980169.124661207</v>
      </c>
      <c r="J383" s="116">
        <v>0.18776512904121365</v>
      </c>
      <c r="K383" s="117">
        <f>J383*I383</f>
        <v>15205251.905471317</v>
      </c>
      <c r="L383" s="115">
        <v>82387741.832049385</v>
      </c>
      <c r="M383" s="116">
        <v>0.18776512904121365</v>
      </c>
      <c r="N383" s="117">
        <f>M383*L383</f>
        <v>15469544.976508949</v>
      </c>
      <c r="P383" s="75" t="s">
        <v>11</v>
      </c>
      <c r="Q383" t="s">
        <v>114</v>
      </c>
      <c r="R383" s="80" t="s">
        <v>504</v>
      </c>
      <c r="S383" s="115">
        <v>32798247.056460358</v>
      </c>
      <c r="T383" s="116">
        <v>0.28103831332009949</v>
      </c>
      <c r="U383" s="117">
        <f>T383*S383</f>
        <v>9217564.0326035377</v>
      </c>
      <c r="V383" s="115">
        <v>33176501.874938179</v>
      </c>
      <c r="W383" s="116">
        <v>0.28103831332009949</v>
      </c>
      <c r="X383" s="117">
        <f>W383*V383</f>
        <v>9323868.1287937444</v>
      </c>
      <c r="Y383" s="115">
        <v>33409087.820178799</v>
      </c>
      <c r="Z383" s="116">
        <v>0.28103831332009949</v>
      </c>
      <c r="AA383" s="117">
        <f>Z383*Y383</f>
        <v>9389233.6905461289</v>
      </c>
      <c r="AC383" s="75" t="s">
        <v>11</v>
      </c>
      <c r="AD383" t="s">
        <v>114</v>
      </c>
      <c r="AE383" s="80" t="s">
        <v>504</v>
      </c>
      <c r="AF383" s="118"/>
      <c r="AG383" s="115">
        <v>8804458.5999644566</v>
      </c>
      <c r="AH383" s="116">
        <v>0.18929931755281765</v>
      </c>
      <c r="AI383" s="117">
        <f>AH383*AG383</f>
        <v>1666678.004395308</v>
      </c>
      <c r="AJ383" s="115">
        <v>9437095.0281091593</v>
      </c>
      <c r="AK383" s="116">
        <v>0.18929931755281765</v>
      </c>
      <c r="AL383" s="117">
        <f>AK383*AJ383</f>
        <v>1786435.6485021524</v>
      </c>
      <c r="AM383" s="115">
        <v>9031534.821071405</v>
      </c>
      <c r="AN383" s="116">
        <v>0.18929931755281765</v>
      </c>
      <c r="AO383" s="117">
        <f>AN383*AM383</f>
        <v>1709663.3780833259</v>
      </c>
    </row>
    <row r="384" spans="2:41" x14ac:dyDescent="0.2">
      <c r="B384" s="80"/>
      <c r="C384" s="80"/>
      <c r="D384" s="80" t="s">
        <v>505</v>
      </c>
      <c r="E384" s="80" t="s">
        <v>505</v>
      </c>
      <c r="F384" s="119">
        <v>0</v>
      </c>
      <c r="G384" s="116">
        <v>0.14766656454758118</v>
      </c>
      <c r="H384" s="117">
        <f>G384*F383</f>
        <v>10939818.814787382</v>
      </c>
      <c r="I384" s="119">
        <v>0</v>
      </c>
      <c r="J384" s="116">
        <v>0.14766656454758118</v>
      </c>
      <c r="K384" s="117">
        <f>J384*I383</f>
        <v>11958063.371120824</v>
      </c>
      <c r="L384" s="119">
        <v>0</v>
      </c>
      <c r="M384" s="116">
        <v>0.14766656454758118</v>
      </c>
      <c r="N384" s="117">
        <f>M384*L383</f>
        <v>12165914.797171773</v>
      </c>
      <c r="P384" s="80"/>
      <c r="Q384" s="80"/>
      <c r="R384" s="80" t="s">
        <v>505</v>
      </c>
      <c r="S384" s="119">
        <v>0</v>
      </c>
      <c r="T384" s="116">
        <v>8.5194324900825735E-2</v>
      </c>
      <c r="U384" s="117">
        <f>T384*S383</f>
        <v>2794224.515905635</v>
      </c>
      <c r="V384" s="119">
        <v>0</v>
      </c>
      <c r="W384" s="116">
        <v>8.5194324900825735E-2</v>
      </c>
      <c r="X384" s="117">
        <f>W384*V383</f>
        <v>2826449.6798063372</v>
      </c>
      <c r="Y384" s="119">
        <v>0</v>
      </c>
      <c r="Z384" s="116">
        <v>8.5194324900825735E-2</v>
      </c>
      <c r="AA384" s="117">
        <f>Z384*Y383</f>
        <v>2846264.6823925325</v>
      </c>
      <c r="AC384" s="80"/>
      <c r="AD384" s="80"/>
      <c r="AE384" s="80" t="s">
        <v>505</v>
      </c>
      <c r="AF384" s="118"/>
      <c r="AG384" s="119">
        <v>0</v>
      </c>
      <c r="AH384" s="116">
        <v>0.14670204942119022</v>
      </c>
      <c r="AI384" s="117">
        <f>AH384*AG383</f>
        <v>1291632.1206588091</v>
      </c>
      <c r="AJ384" s="119">
        <v>0</v>
      </c>
      <c r="AK384" s="116">
        <v>0.14670204942119022</v>
      </c>
      <c r="AL384" s="117">
        <f>AK384*AJ383</f>
        <v>1384441.1812061383</v>
      </c>
      <c r="AM384" s="119">
        <v>0</v>
      </c>
      <c r="AN384" s="116">
        <v>0.14670204942119022</v>
      </c>
      <c r="AO384" s="117">
        <f>AN384*AM383</f>
        <v>1324944.6676700176</v>
      </c>
    </row>
    <row r="385" spans="2:41" x14ac:dyDescent="0.2">
      <c r="B385" s="80"/>
      <c r="C385" s="80"/>
      <c r="D385" s="80" t="s">
        <v>506</v>
      </c>
      <c r="E385" s="80" t="s">
        <v>506</v>
      </c>
      <c r="F385" s="115"/>
      <c r="G385" s="116">
        <v>0.14798140036211632</v>
      </c>
      <c r="H385" s="117">
        <f>G385*F383</f>
        <v>10963143.301125728</v>
      </c>
      <c r="I385" s="115"/>
      <c r="J385" s="116">
        <v>0.14798140036211632</v>
      </c>
      <c r="K385" s="117">
        <f>J385*I383</f>
        <v>11983558.828628382</v>
      </c>
      <c r="L385" s="115"/>
      <c r="M385" s="116">
        <v>0.14798140036211632</v>
      </c>
      <c r="N385" s="117">
        <f>M385*L383</f>
        <v>12191853.408979179</v>
      </c>
      <c r="P385" s="80"/>
      <c r="Q385" s="80"/>
      <c r="R385" s="80" t="s">
        <v>506</v>
      </c>
      <c r="S385" s="115"/>
      <c r="T385" s="116">
        <v>0.18768728956405362</v>
      </c>
      <c r="U385" s="117">
        <f>T385*S383</f>
        <v>6155814.0924792448</v>
      </c>
      <c r="V385" s="115"/>
      <c r="W385" s="116">
        <v>0.18768728956405362</v>
      </c>
      <c r="X385" s="117">
        <f>W385*V383</f>
        <v>6226807.7141238898</v>
      </c>
      <c r="Y385" s="115"/>
      <c r="Z385" s="116">
        <v>0.18768728956405362</v>
      </c>
      <c r="AA385" s="117">
        <f>Z385*Y383</f>
        <v>6270461.1397767952</v>
      </c>
      <c r="AC385" s="80"/>
      <c r="AD385" s="80"/>
      <c r="AE385" s="80" t="s">
        <v>506</v>
      </c>
      <c r="AF385" s="118"/>
      <c r="AG385" s="115"/>
      <c r="AH385" s="116">
        <v>0.13983562135692088</v>
      </c>
      <c r="AI385" s="117">
        <f>AH385*AG383</f>
        <v>1231176.9390373155</v>
      </c>
      <c r="AJ385" s="115"/>
      <c r="AK385" s="116">
        <v>0.13983562135692088</v>
      </c>
      <c r="AL385" s="117">
        <f>AK385*AJ383</f>
        <v>1319642.047059953</v>
      </c>
      <c r="AM385" s="115"/>
      <c r="AN385" s="116">
        <v>0.13983562135692088</v>
      </c>
      <c r="AO385" s="117">
        <f>AN385*AM383</f>
        <v>1262930.2835111872</v>
      </c>
    </row>
    <row r="386" spans="2:41" x14ac:dyDescent="0.2">
      <c r="B386" s="80"/>
      <c r="C386" s="80"/>
      <c r="D386" s="80" t="s">
        <v>507</v>
      </c>
      <c r="E386" s="80" t="s">
        <v>507</v>
      </c>
      <c r="F386" s="115"/>
      <c r="G386" s="116">
        <v>0.34873607289056141</v>
      </c>
      <c r="H386" s="117">
        <f>G386*F383</f>
        <v>25835973.521100786</v>
      </c>
      <c r="I386" s="115"/>
      <c r="J386" s="116">
        <v>0.34873607289056141</v>
      </c>
      <c r="K386" s="117">
        <f>J386*I383</f>
        <v>28240706.162547842</v>
      </c>
      <c r="L386" s="115"/>
      <c r="M386" s="116">
        <v>0.34873607289056141</v>
      </c>
      <c r="N386" s="117">
        <f>M386*L383</f>
        <v>28731577.540830329</v>
      </c>
      <c r="P386" s="80"/>
      <c r="Q386" s="80"/>
      <c r="R386" s="80" t="s">
        <v>507</v>
      </c>
      <c r="S386" s="115"/>
      <c r="T386" s="116">
        <v>0.33796341675626773</v>
      </c>
      <c r="U386" s="117">
        <f>T386*S383</f>
        <v>11084607.638817543</v>
      </c>
      <c r="V386" s="115"/>
      <c r="W386" s="116">
        <v>0.33796341675626773</v>
      </c>
      <c r="X386" s="117">
        <f>W386*V383</f>
        <v>11212443.92967483</v>
      </c>
      <c r="Y386" s="115"/>
      <c r="Z386" s="116">
        <v>0.33796341675626773</v>
      </c>
      <c r="AA386" s="117">
        <f>Z386*Y383</f>
        <v>11291049.470417837</v>
      </c>
      <c r="AC386" s="80"/>
      <c r="AD386" s="80"/>
      <c r="AE386" s="80" t="s">
        <v>507</v>
      </c>
      <c r="AF386" s="118"/>
      <c r="AG386" s="115"/>
      <c r="AH386" s="116">
        <v>0.35852264390319644</v>
      </c>
      <c r="AI386" s="117">
        <f>AH386*AG383</f>
        <v>3156597.7753954926</v>
      </c>
      <c r="AJ386" s="115"/>
      <c r="AK386" s="116">
        <v>0.35852264390319644</v>
      </c>
      <c r="AL386" s="117">
        <f>AK386*AJ383</f>
        <v>3383412.2602434056</v>
      </c>
      <c r="AM386" s="115"/>
      <c r="AN386" s="116">
        <v>0.35852264390319644</v>
      </c>
      <c r="AO386" s="117">
        <f>AN386*AM383</f>
        <v>3238009.7425543023</v>
      </c>
    </row>
    <row r="387" spans="2:41" x14ac:dyDescent="0.2">
      <c r="B387" s="80"/>
      <c r="C387" s="80"/>
      <c r="D387" s="80" t="s">
        <v>508</v>
      </c>
      <c r="E387" s="80" t="s">
        <v>508</v>
      </c>
      <c r="F387" s="115"/>
      <c r="G387" s="116">
        <v>0.16785083315852742</v>
      </c>
      <c r="H387" s="117">
        <f>G387*F383</f>
        <v>12435162.342208594</v>
      </c>
      <c r="I387" s="115"/>
      <c r="J387" s="116">
        <v>0.16785083315852742</v>
      </c>
      <c r="K387" s="117">
        <f>J387*I383</f>
        <v>13592588.856892841</v>
      </c>
      <c r="L387" s="115"/>
      <c r="M387" s="116">
        <v>0.16785083315852742</v>
      </c>
      <c r="N387" s="117">
        <f>M387*L383</f>
        <v>13828851.108559152</v>
      </c>
      <c r="P387" s="80"/>
      <c r="Q387" s="80"/>
      <c r="R387" s="80" t="s">
        <v>508</v>
      </c>
      <c r="S387" s="115"/>
      <c r="T387" s="116">
        <v>0.10811665545875347</v>
      </c>
      <c r="U387" s="117">
        <f>T387*S383</f>
        <v>3546036.7766543999</v>
      </c>
      <c r="V387" s="115"/>
      <c r="W387" s="116">
        <v>0.10811665545875347</v>
      </c>
      <c r="X387" s="117">
        <f>W387*V383</f>
        <v>3586932.4225393794</v>
      </c>
      <c r="Y387" s="115"/>
      <c r="Z387" s="116">
        <v>0.10811665545875347</v>
      </c>
      <c r="AA387" s="117">
        <f>Z387*Y383</f>
        <v>3612078.8370455084</v>
      </c>
      <c r="AC387" s="80"/>
      <c r="AD387" s="80"/>
      <c r="AE387" s="80" t="s">
        <v>508</v>
      </c>
      <c r="AF387" s="118"/>
      <c r="AG387" s="115"/>
      <c r="AH387" s="116">
        <v>0.16564036776587482</v>
      </c>
      <c r="AI387" s="117">
        <f>AH387*AG383</f>
        <v>1458373.7604775319</v>
      </c>
      <c r="AJ387" s="115"/>
      <c r="AK387" s="116">
        <v>0.16564036776587482</v>
      </c>
      <c r="AL387" s="117">
        <f>AK387*AJ383</f>
        <v>1563163.89109751</v>
      </c>
      <c r="AM387" s="115"/>
      <c r="AN387" s="116">
        <v>0.16564036776587482</v>
      </c>
      <c r="AO387" s="117">
        <f>AN387*AM383</f>
        <v>1495986.749252572</v>
      </c>
    </row>
    <row r="388" spans="2:41" x14ac:dyDescent="0.2">
      <c r="B388" s="92" t="s">
        <v>12</v>
      </c>
      <c r="C388" s="123" t="s">
        <v>115</v>
      </c>
      <c r="D388" s="92" t="s">
        <v>509</v>
      </c>
      <c r="E388" s="92" t="s">
        <v>509</v>
      </c>
      <c r="F388" s="120">
        <v>6418301.4481296726</v>
      </c>
      <c r="G388" s="113">
        <v>0.56878592578207177</v>
      </c>
      <c r="H388" s="121">
        <f>G388*F388</f>
        <v>3650639.5311228475</v>
      </c>
      <c r="I388" s="120">
        <v>7220853.3683669083</v>
      </c>
      <c r="J388" s="113">
        <v>0.56878592578207177</v>
      </c>
      <c r="K388" s="121">
        <f>J388*I388</f>
        <v>4107119.7680631634</v>
      </c>
      <c r="L388" s="120">
        <v>7085919.3772474574</v>
      </c>
      <c r="M388" s="113">
        <v>0.56878592578207177</v>
      </c>
      <c r="N388" s="121">
        <f>M388*L388</f>
        <v>4030371.2130048163</v>
      </c>
      <c r="P388" s="92" t="s">
        <v>12</v>
      </c>
      <c r="Q388" s="123" t="s">
        <v>115</v>
      </c>
      <c r="R388" s="92" t="s">
        <v>509</v>
      </c>
      <c r="S388" s="120">
        <v>5644954.0344247818</v>
      </c>
      <c r="T388" s="113">
        <v>0.61872463277508549</v>
      </c>
      <c r="U388" s="121">
        <f>T388*S388</f>
        <v>3492672.1119817104</v>
      </c>
      <c r="V388" s="120">
        <v>6362665.228497996</v>
      </c>
      <c r="W388" s="113">
        <v>0.61872463277508549</v>
      </c>
      <c r="X388" s="121">
        <f>W388*V388</f>
        <v>3936737.7069732281</v>
      </c>
      <c r="Y388" s="120">
        <v>6291350.9295766205</v>
      </c>
      <c r="Z388" s="113">
        <v>0.61872463277508549</v>
      </c>
      <c r="AA388" s="121">
        <f>Z388*Y388</f>
        <v>3892613.7935614875</v>
      </c>
      <c r="AC388" s="92" t="s">
        <v>12</v>
      </c>
      <c r="AD388" s="123" t="s">
        <v>115</v>
      </c>
      <c r="AE388" s="92" t="s">
        <v>509</v>
      </c>
      <c r="AF388" s="114"/>
      <c r="AG388" s="120">
        <v>1359220.5180313876</v>
      </c>
      <c r="AH388" s="113">
        <v>0.56478908750736201</v>
      </c>
      <c r="AI388" s="121">
        <f>AH388*AG388</f>
        <v>767672.91610023123</v>
      </c>
      <c r="AJ388" s="120">
        <v>1384593.5409444934</v>
      </c>
      <c r="AK388" s="113">
        <v>0.56478908750736201</v>
      </c>
      <c r="AL388" s="121">
        <f>AK388*AJ388</f>
        <v>782003.3225586277</v>
      </c>
      <c r="AM388" s="120">
        <v>1269893.6702442395</v>
      </c>
      <c r="AN388" s="113">
        <v>0.56478908750736201</v>
      </c>
      <c r="AO388" s="121">
        <f>AN388*AM388</f>
        <v>717222.08724861895</v>
      </c>
    </row>
    <row r="389" spans="2:41" x14ac:dyDescent="0.2">
      <c r="B389" s="92"/>
      <c r="C389" s="92"/>
      <c r="D389" s="92" t="s">
        <v>510</v>
      </c>
      <c r="E389" s="92" t="s">
        <v>510</v>
      </c>
      <c r="F389" s="124">
        <v>0</v>
      </c>
      <c r="G389" s="113">
        <v>7.9966184436979892E-2</v>
      </c>
      <c r="H389" s="121">
        <f>G389*F388</f>
        <v>513247.07737327251</v>
      </c>
      <c r="I389" s="124">
        <v>0</v>
      </c>
      <c r="J389" s="113">
        <v>7.9966184436979892E-2</v>
      </c>
      <c r="K389" s="121">
        <f>J389*I388</f>
        <v>577424.09224721568</v>
      </c>
      <c r="L389" s="124">
        <v>0</v>
      </c>
      <c r="M389" s="113">
        <v>7.9966184436979892E-2</v>
      </c>
      <c r="N389" s="121">
        <f>M389*L388</f>
        <v>566633.93582653988</v>
      </c>
      <c r="P389" s="92"/>
      <c r="Q389" s="92"/>
      <c r="R389" s="92" t="s">
        <v>510</v>
      </c>
      <c r="S389" s="124">
        <v>0</v>
      </c>
      <c r="T389" s="113">
        <v>9.9275095622383125E-2</v>
      </c>
      <c r="U389" s="121">
        <f>T389*S388</f>
        <v>560403.35155147756</v>
      </c>
      <c r="V389" s="124">
        <v>0</v>
      </c>
      <c r="W389" s="113">
        <v>9.9275095622383125E-2</v>
      </c>
      <c r="X389" s="121">
        <f>W389*V388</f>
        <v>631654.19897235068</v>
      </c>
      <c r="Y389" s="124">
        <v>0</v>
      </c>
      <c r="Z389" s="113">
        <v>9.9275095622383125E-2</v>
      </c>
      <c r="AA389" s="121">
        <f>Z389*Y388</f>
        <v>624574.4651276879</v>
      </c>
      <c r="AC389" s="92"/>
      <c r="AD389" s="92"/>
      <c r="AE389" s="92" t="s">
        <v>510</v>
      </c>
      <c r="AF389" s="114"/>
      <c r="AG389" s="124">
        <v>0</v>
      </c>
      <c r="AH389" s="113">
        <v>7.9141278676064034E-2</v>
      </c>
      <c r="AI389" s="121">
        <f>AH389*AG388</f>
        <v>107570.44979974616</v>
      </c>
      <c r="AJ389" s="124">
        <v>0</v>
      </c>
      <c r="AK389" s="113">
        <v>7.9141278676064034E-2</v>
      </c>
      <c r="AL389" s="121">
        <f>AK389*AJ388</f>
        <v>109578.50327696642</v>
      </c>
      <c r="AM389" s="124">
        <v>0</v>
      </c>
      <c r="AN389" s="113">
        <v>7.9141278676064034E-2</v>
      </c>
      <c r="AO389" s="121">
        <f>AN389*AM388</f>
        <v>100501.00884576912</v>
      </c>
    </row>
    <row r="390" spans="2:41" x14ac:dyDescent="0.2">
      <c r="B390" s="92"/>
      <c r="C390" s="92"/>
      <c r="D390" s="92" t="s">
        <v>511</v>
      </c>
      <c r="E390" s="92" t="s">
        <v>511</v>
      </c>
      <c r="F390" s="120"/>
      <c r="G390" s="113">
        <v>8.3527357883050546E-2</v>
      </c>
      <c r="H390" s="121">
        <f>G390*F388</f>
        <v>536103.76205922873</v>
      </c>
      <c r="I390" s="120"/>
      <c r="J390" s="113">
        <v>8.3527357883050546E-2</v>
      </c>
      <c r="K390" s="121">
        <f>J390*I388</f>
        <v>603138.80352061382</v>
      </c>
      <c r="L390" s="120"/>
      <c r="M390" s="113">
        <v>8.3527357883050546E-2</v>
      </c>
      <c r="N390" s="121">
        <f>M390*L388</f>
        <v>591868.12375379098</v>
      </c>
      <c r="P390" s="92"/>
      <c r="Q390" s="92"/>
      <c r="R390" s="92" t="s">
        <v>511</v>
      </c>
      <c r="S390" s="120"/>
      <c r="T390" s="113">
        <v>3.8196595081377717E-2</v>
      </c>
      <c r="U390" s="121">
        <f>T390*S388</f>
        <v>215618.02350591292</v>
      </c>
      <c r="V390" s="120"/>
      <c r="W390" s="113">
        <v>3.8196595081377717E-2</v>
      </c>
      <c r="X390" s="121">
        <f>W390*V388</f>
        <v>243032.14737129959</v>
      </c>
      <c r="Y390" s="120"/>
      <c r="Z390" s="113">
        <v>3.8196595081377717E-2</v>
      </c>
      <c r="AA390" s="121">
        <f>Z390*Y388</f>
        <v>240308.18397188745</v>
      </c>
      <c r="AC390" s="92"/>
      <c r="AD390" s="92"/>
      <c r="AE390" s="92" t="s">
        <v>511</v>
      </c>
      <c r="AF390" s="114"/>
      <c r="AG390" s="120"/>
      <c r="AH390" s="113">
        <v>8.2844364192496966E-2</v>
      </c>
      <c r="AI390" s="121">
        <f>AH390*AG388</f>
        <v>112603.75961370666</v>
      </c>
      <c r="AJ390" s="120"/>
      <c r="AK390" s="113">
        <v>8.2844364192496966E-2</v>
      </c>
      <c r="AL390" s="121">
        <f>AK390*AJ388</f>
        <v>114705.77156458457</v>
      </c>
      <c r="AM390" s="120"/>
      <c r="AN390" s="113">
        <v>8.2844364192496966E-2</v>
      </c>
      <c r="AO390" s="121">
        <f>AN390*AM388</f>
        <v>105203.53370346043</v>
      </c>
    </row>
    <row r="391" spans="2:41" x14ac:dyDescent="0.2">
      <c r="B391" s="92"/>
      <c r="C391" s="92"/>
      <c r="D391" s="92" t="s">
        <v>512</v>
      </c>
      <c r="E391" s="92" t="s">
        <v>512</v>
      </c>
      <c r="F391" s="120"/>
      <c r="G391" s="113">
        <v>4.4837216069814827E-2</v>
      </c>
      <c r="H391" s="121">
        <f>G391*F388</f>
        <v>287778.76883099554</v>
      </c>
      <c r="I391" s="120"/>
      <c r="J391" s="113">
        <v>4.4837216069814827E-2</v>
      </c>
      <c r="K391" s="121">
        <f>J391*I388</f>
        <v>323762.96268591727</v>
      </c>
      <c r="L391" s="120"/>
      <c r="M391" s="113">
        <v>4.4837216069814827E-2</v>
      </c>
      <c r="N391" s="121">
        <f>M391*L388</f>
        <v>317712.89817093196</v>
      </c>
      <c r="P391" s="92"/>
      <c r="Q391" s="92"/>
      <c r="R391" s="92" t="s">
        <v>512</v>
      </c>
      <c r="S391" s="120"/>
      <c r="T391" s="113">
        <v>3.0186172768384624E-2</v>
      </c>
      <c r="U391" s="121">
        <f>T391*S388</f>
        <v>170399.55775273626</v>
      </c>
      <c r="V391" s="120"/>
      <c r="W391" s="113">
        <v>3.0186172768384624E-2</v>
      </c>
      <c r="X391" s="121">
        <f>W391*V388</f>
        <v>192064.51185483395</v>
      </c>
      <c r="Y391" s="120"/>
      <c r="Z391" s="113">
        <v>3.0186172768384624E-2</v>
      </c>
      <c r="AA391" s="121">
        <f>Z391*Y388</f>
        <v>189911.80610673706</v>
      </c>
      <c r="AC391" s="92"/>
      <c r="AD391" s="92"/>
      <c r="AE391" s="92" t="s">
        <v>512</v>
      </c>
      <c r="AF391" s="114"/>
      <c r="AG391" s="120"/>
      <c r="AH391" s="113">
        <v>4.5447840801904713E-2</v>
      </c>
      <c r="AI391" s="121">
        <f>AH391*AG388</f>
        <v>61773.637718172955</v>
      </c>
      <c r="AJ391" s="120"/>
      <c r="AK391" s="113">
        <v>4.5447840801904713E-2</v>
      </c>
      <c r="AL391" s="121">
        <f>AK391*AJ388</f>
        <v>62926.786824190873</v>
      </c>
      <c r="AM391" s="120"/>
      <c r="AN391" s="113">
        <v>4.5447840801904713E-2</v>
      </c>
      <c r="AO391" s="121">
        <f>AN391*AM388</f>
        <v>57713.925360606678</v>
      </c>
    </row>
    <row r="392" spans="2:41" x14ac:dyDescent="0.2">
      <c r="B392" s="92"/>
      <c r="C392" s="92"/>
      <c r="D392" s="92" t="s">
        <v>513</v>
      </c>
      <c r="E392" s="92" t="s">
        <v>513</v>
      </c>
      <c r="F392" s="120"/>
      <c r="G392" s="113">
        <v>0.16772323794182004</v>
      </c>
      <c r="H392" s="121">
        <f>G392*F388</f>
        <v>1076498.3009669811</v>
      </c>
      <c r="I392" s="120"/>
      <c r="J392" s="113">
        <v>0.16772323794182004</v>
      </c>
      <c r="K392" s="121">
        <f>J392*I388</f>
        <v>1211104.9076455957</v>
      </c>
      <c r="L392" s="120"/>
      <c r="M392" s="113">
        <v>0.16772323794182004</v>
      </c>
      <c r="N392" s="121">
        <f>M392*L388</f>
        <v>1188473.3417466285</v>
      </c>
      <c r="P392" s="92"/>
      <c r="Q392" s="92"/>
      <c r="R392" s="92" t="s">
        <v>513</v>
      </c>
      <c r="S392" s="120"/>
      <c r="T392" s="113">
        <v>0.1779813934900138</v>
      </c>
      <c r="U392" s="121">
        <f>T392*S388</f>
        <v>1004696.785233998</v>
      </c>
      <c r="V392" s="120"/>
      <c r="W392" s="113">
        <v>0.1779813934900138</v>
      </c>
      <c r="X392" s="121">
        <f>W392*V388</f>
        <v>1132436.0236785305</v>
      </c>
      <c r="Y392" s="120"/>
      <c r="Z392" s="113">
        <v>0.1779813934900138</v>
      </c>
      <c r="AA392" s="121">
        <f>Z392*Y388</f>
        <v>1119743.4053807405</v>
      </c>
      <c r="AC392" s="92"/>
      <c r="AD392" s="92"/>
      <c r="AE392" s="92" t="s">
        <v>513</v>
      </c>
      <c r="AF392" s="114"/>
      <c r="AG392" s="120"/>
      <c r="AH392" s="113">
        <v>0.17506395003551703</v>
      </c>
      <c r="AI392" s="121">
        <f>AH392*AG388</f>
        <v>237950.51285589641</v>
      </c>
      <c r="AJ392" s="120"/>
      <c r="AK392" s="113">
        <v>0.17506395003551703</v>
      </c>
      <c r="AL392" s="121">
        <f>AK392*AJ388</f>
        <v>242392.4144714064</v>
      </c>
      <c r="AM392" s="120"/>
      <c r="AN392" s="113">
        <v>0.17506395003551703</v>
      </c>
      <c r="AO392" s="121">
        <f>AN392*AM388</f>
        <v>222312.60203805688</v>
      </c>
    </row>
    <row r="393" spans="2:41" x14ac:dyDescent="0.2">
      <c r="B393" s="92"/>
      <c r="C393" s="92"/>
      <c r="D393" s="92" t="s">
        <v>514</v>
      </c>
      <c r="E393" s="92" t="s">
        <v>514</v>
      </c>
      <c r="F393" s="120"/>
      <c r="G393" s="113">
        <v>5.5160077886263086E-2</v>
      </c>
      <c r="H393" s="121">
        <f>G393*F388</f>
        <v>354034.00777634786</v>
      </c>
      <c r="I393" s="120"/>
      <c r="J393" s="113">
        <v>5.5160077886263086E-2</v>
      </c>
      <c r="K393" s="121">
        <f>J393*I388</f>
        <v>398302.8342044038</v>
      </c>
      <c r="L393" s="120"/>
      <c r="M393" s="113">
        <v>5.5160077886263086E-2</v>
      </c>
      <c r="N393" s="121">
        <f>M393*L388</f>
        <v>390859.86474475055</v>
      </c>
      <c r="P393" s="92"/>
      <c r="Q393" s="92"/>
      <c r="R393" s="92" t="s">
        <v>514</v>
      </c>
      <c r="S393" s="120"/>
      <c r="T393" s="113">
        <v>3.5636110262755184E-2</v>
      </c>
      <c r="U393" s="121">
        <f>T393*S388</f>
        <v>201164.20439894625</v>
      </c>
      <c r="V393" s="120"/>
      <c r="W393" s="113">
        <v>3.5636110262755184E-2</v>
      </c>
      <c r="X393" s="121">
        <f>W393*V388</f>
        <v>226740.63964775301</v>
      </c>
      <c r="Y393" s="120"/>
      <c r="Z393" s="113">
        <v>3.5636110262755184E-2</v>
      </c>
      <c r="AA393" s="121">
        <f>Z393*Y388</f>
        <v>224199.27542807977</v>
      </c>
      <c r="AC393" s="92"/>
      <c r="AD393" s="92"/>
      <c r="AE393" s="92" t="s">
        <v>514</v>
      </c>
      <c r="AF393" s="114"/>
      <c r="AG393" s="120"/>
      <c r="AH393" s="113">
        <v>5.2713478786655506E-2</v>
      </c>
      <c r="AI393" s="121">
        <f>AH393*AG388</f>
        <v>71649.24194363445</v>
      </c>
      <c r="AJ393" s="120"/>
      <c r="AK393" s="113">
        <v>5.2713478786655506E-2</v>
      </c>
      <c r="AL393" s="121">
        <f>AK393*AJ388</f>
        <v>72986.742248717783</v>
      </c>
      <c r="AM393" s="120"/>
      <c r="AN393" s="113">
        <v>5.2713478786655506E-2</v>
      </c>
      <c r="AO393" s="121">
        <f>AN393*AM388</f>
        <v>66940.513047727814</v>
      </c>
    </row>
    <row r="394" spans="2:41" x14ac:dyDescent="0.2">
      <c r="B394" s="75" t="s">
        <v>12</v>
      </c>
      <c r="C394" t="s">
        <v>116</v>
      </c>
      <c r="D394" s="80" t="s">
        <v>515</v>
      </c>
      <c r="E394" s="80" t="s">
        <v>515</v>
      </c>
      <c r="F394" s="115">
        <v>4029261.3179155244</v>
      </c>
      <c r="G394" s="116">
        <v>7.1230530049636809E-2</v>
      </c>
      <c r="H394" s="117">
        <f>G394*F394</f>
        <v>287006.41938362096</v>
      </c>
      <c r="I394" s="115">
        <v>4310417.8343979968</v>
      </c>
      <c r="J394" s="116">
        <v>7.1230530049636809E-2</v>
      </c>
      <c r="K394" s="117">
        <f>J394*I394</f>
        <v>307033.34707957692</v>
      </c>
      <c r="L394" s="115">
        <v>4158046.0158406543</v>
      </c>
      <c r="M394" s="116">
        <v>7.1230530049636809E-2</v>
      </c>
      <c r="N394" s="117">
        <f>M394*L394</f>
        <v>296179.82167911035</v>
      </c>
      <c r="P394" s="75" t="s">
        <v>12</v>
      </c>
      <c r="Q394" t="s">
        <v>116</v>
      </c>
      <c r="R394" s="80" t="s">
        <v>515</v>
      </c>
      <c r="S394" s="115">
        <v>3241667.0213037087</v>
      </c>
      <c r="T394" s="116">
        <v>5.1108844323449476E-2</v>
      </c>
      <c r="U394" s="117">
        <f>T394*S394</f>
        <v>165677.85514027142</v>
      </c>
      <c r="V394" s="115">
        <v>3721915.848429143</v>
      </c>
      <c r="W394" s="116">
        <v>5.1108844323449476E-2</v>
      </c>
      <c r="X394" s="117">
        <f>W394*V394</f>
        <v>190222.81768234444</v>
      </c>
      <c r="Y394" s="115">
        <v>3555576.0159275299</v>
      </c>
      <c r="Z394" s="116">
        <v>5.1108844323449476E-2</v>
      </c>
      <c r="AA394" s="117">
        <f>Z394*Y394</f>
        <v>181721.38107823083</v>
      </c>
      <c r="AC394" s="75" t="s">
        <v>12</v>
      </c>
      <c r="AD394" t="s">
        <v>116</v>
      </c>
      <c r="AE394" s="80" t="s">
        <v>515</v>
      </c>
      <c r="AF394" s="118"/>
      <c r="AG394" s="115">
        <v>818295.99336403271</v>
      </c>
      <c r="AH394" s="116">
        <v>7.2797283424057155E-2</v>
      </c>
      <c r="AI394" s="117">
        <f>AH394*AG394</f>
        <v>59569.72535369188</v>
      </c>
      <c r="AJ394" s="115">
        <v>830136.73830316693</v>
      </c>
      <c r="AK394" s="116">
        <v>7.2797283424057155E-2</v>
      </c>
      <c r="AL394" s="117">
        <f>AK394*AJ394</f>
        <v>60431.699418978009</v>
      </c>
      <c r="AM394" s="115">
        <v>771225.70342006115</v>
      </c>
      <c r="AN394" s="116">
        <v>7.2797283424057155E-2</v>
      </c>
      <c r="AO394" s="117">
        <f>AN394*AM394</f>
        <v>56143.136115788038</v>
      </c>
    </row>
    <row r="395" spans="2:41" x14ac:dyDescent="0.2">
      <c r="B395" s="80"/>
      <c r="C395" s="80"/>
      <c r="D395" s="80" t="s">
        <v>516</v>
      </c>
      <c r="E395" s="80" t="s">
        <v>516</v>
      </c>
      <c r="F395" s="119">
        <v>0</v>
      </c>
      <c r="G395" s="116">
        <v>0.13659233142582136</v>
      </c>
      <c r="H395" s="117">
        <f>G395*F394</f>
        <v>550366.19733795908</v>
      </c>
      <c r="I395" s="119">
        <v>0</v>
      </c>
      <c r="J395" s="116">
        <v>0.13659233142582136</v>
      </c>
      <c r="K395" s="117">
        <f>J395*I394</f>
        <v>588770.0214198624</v>
      </c>
      <c r="L395" s="119">
        <v>0</v>
      </c>
      <c r="M395" s="116">
        <v>0.13659233142582136</v>
      </c>
      <c r="N395" s="117">
        <f>M395*L394</f>
        <v>567957.19947952265</v>
      </c>
      <c r="P395" s="80"/>
      <c r="Q395" s="80"/>
      <c r="R395" s="80" t="s">
        <v>516</v>
      </c>
      <c r="S395" s="119">
        <v>0</v>
      </c>
      <c r="T395" s="116">
        <v>9.47883888845754E-2</v>
      </c>
      <c r="U395" s="117">
        <f>T395*S394</f>
        <v>307272.39424963912</v>
      </c>
      <c r="V395" s="119">
        <v>0</v>
      </c>
      <c r="W395" s="116">
        <v>9.47883888845754E-2</v>
      </c>
      <c r="X395" s="117">
        <f>W395*V394</f>
        <v>352794.40683656599</v>
      </c>
      <c r="Y395" s="119">
        <v>0</v>
      </c>
      <c r="Z395" s="116">
        <v>9.47883888845754E-2</v>
      </c>
      <c r="AA395" s="117">
        <f>Z395*Y394</f>
        <v>337027.32210640796</v>
      </c>
      <c r="AC395" s="80"/>
      <c r="AD395" s="80"/>
      <c r="AE395" s="80" t="s">
        <v>516</v>
      </c>
      <c r="AF395" s="118"/>
      <c r="AG395" s="119">
        <v>0</v>
      </c>
      <c r="AH395" s="116">
        <v>0.15047570500598315</v>
      </c>
      <c r="AI395" s="117">
        <f>AH395*AG394</f>
        <v>123133.66650502413</v>
      </c>
      <c r="AJ395" s="119">
        <v>0</v>
      </c>
      <c r="AK395" s="116">
        <v>0.15047570500598315</v>
      </c>
      <c r="AL395" s="117">
        <f>AK395*AJ394</f>
        <v>124915.41094753638</v>
      </c>
      <c r="AM395" s="119">
        <v>0</v>
      </c>
      <c r="AN395" s="116">
        <v>0.15047570500598315</v>
      </c>
      <c r="AO395" s="117">
        <f>AN395*AM394</f>
        <v>116050.73144086897</v>
      </c>
    </row>
    <row r="396" spans="2:41" x14ac:dyDescent="0.2">
      <c r="B396" s="80"/>
      <c r="C396" s="80"/>
      <c r="D396" s="80" t="s">
        <v>517</v>
      </c>
      <c r="E396" s="80" t="s">
        <v>517</v>
      </c>
      <c r="F396" s="115"/>
      <c r="G396" s="116">
        <v>0.10010345057948537</v>
      </c>
      <c r="H396" s="117">
        <f>G396*F394</f>
        <v>403342.9612097888</v>
      </c>
      <c r="I396" s="115"/>
      <c r="J396" s="116">
        <v>0.10010345057948537</v>
      </c>
      <c r="K396" s="117">
        <f>J396*I394</f>
        <v>431487.69866259221</v>
      </c>
      <c r="L396" s="115"/>
      <c r="M396" s="116">
        <v>0.10010345057948537</v>
      </c>
      <c r="N396" s="117">
        <f>M396*L394</f>
        <v>416234.75385393098</v>
      </c>
      <c r="P396" s="80"/>
      <c r="Q396" s="80"/>
      <c r="R396" s="80" t="s">
        <v>517</v>
      </c>
      <c r="S396" s="115"/>
      <c r="T396" s="116">
        <v>6.8685907801587551E-2</v>
      </c>
      <c r="U396" s="117">
        <f>T396*S394</f>
        <v>222656.84214871348</v>
      </c>
      <c r="V396" s="115"/>
      <c r="W396" s="116">
        <v>6.8685907801587551E-2</v>
      </c>
      <c r="X396" s="117">
        <f>W396*V394</f>
        <v>255643.16881047163</v>
      </c>
      <c r="Y396" s="115"/>
      <c r="Z396" s="116">
        <v>6.8685907801587551E-2</v>
      </c>
      <c r="AA396" s="117">
        <f>Z396*Y394</f>
        <v>244217.96641153432</v>
      </c>
      <c r="AC396" s="80"/>
      <c r="AD396" s="80"/>
      <c r="AE396" s="80" t="s">
        <v>517</v>
      </c>
      <c r="AF396" s="118"/>
      <c r="AG396" s="115"/>
      <c r="AH396" s="116">
        <v>0.10607399959156458</v>
      </c>
      <c r="AI396" s="117">
        <f>AH396*AG394</f>
        <v>86799.928865875336</v>
      </c>
      <c r="AJ396" s="115"/>
      <c r="AK396" s="116">
        <v>0.10607399959156458</v>
      </c>
      <c r="AL396" s="117">
        <f>AK396*AJ394</f>
        <v>88055.924039712874</v>
      </c>
      <c r="AM396" s="115"/>
      <c r="AN396" s="116">
        <v>0.10607399959156458</v>
      </c>
      <c r="AO396" s="117">
        <f>AN396*AM394</f>
        <v>81806.994949583677</v>
      </c>
    </row>
    <row r="397" spans="2:41" x14ac:dyDescent="0.2">
      <c r="B397" s="80"/>
      <c r="C397" s="80"/>
      <c r="D397" s="80" t="s">
        <v>518</v>
      </c>
      <c r="E397" s="80" t="s">
        <v>518</v>
      </c>
      <c r="F397" s="115"/>
      <c r="G397" s="116">
        <v>0.40280788870663431</v>
      </c>
      <c r="H397" s="117">
        <f>G397*F394</f>
        <v>1623018.2445168633</v>
      </c>
      <c r="I397" s="115"/>
      <c r="J397" s="116">
        <v>0.40280788870663431</v>
      </c>
      <c r="K397" s="117">
        <f>J397*I394</f>
        <v>1736270.30731728</v>
      </c>
      <c r="L397" s="115"/>
      <c r="M397" s="116">
        <v>0.40280788870663431</v>
      </c>
      <c r="N397" s="117">
        <f>M397*L394</f>
        <v>1674893.7367858065</v>
      </c>
      <c r="P397" s="80"/>
      <c r="Q397" s="80"/>
      <c r="R397" s="80" t="s">
        <v>518</v>
      </c>
      <c r="S397" s="115"/>
      <c r="T397" s="116">
        <v>0.49235336169636978</v>
      </c>
      <c r="U397" s="117">
        <f>T397*S394</f>
        <v>1596045.6554391384</v>
      </c>
      <c r="V397" s="115"/>
      <c r="W397" s="116">
        <v>0.49235336169636978</v>
      </c>
      <c r="X397" s="117">
        <f>W397*V394</f>
        <v>1832497.7799250849</v>
      </c>
      <c r="Y397" s="115"/>
      <c r="Z397" s="116">
        <v>0.49235336169636978</v>
      </c>
      <c r="AA397" s="117">
        <f>Z397*Y394</f>
        <v>1750599.8042089045</v>
      </c>
      <c r="AC397" s="80"/>
      <c r="AD397" s="80"/>
      <c r="AE397" s="80" t="s">
        <v>518</v>
      </c>
      <c r="AF397" s="118"/>
      <c r="AG397" s="115"/>
      <c r="AH397" s="116">
        <v>0.37878077512194486</v>
      </c>
      <c r="AI397" s="117">
        <f>AH397*AG394</f>
        <v>309954.79064561013</v>
      </c>
      <c r="AJ397" s="115"/>
      <c r="AK397" s="116">
        <v>0.37878077512194486</v>
      </c>
      <c r="AL397" s="117">
        <f>AK397*AJ394</f>
        <v>314439.83719167666</v>
      </c>
      <c r="AM397" s="115"/>
      <c r="AN397" s="116">
        <v>0.37878077512194486</v>
      </c>
      <c r="AO397" s="117">
        <f>AN397*AM394</f>
        <v>292125.46973541792</v>
      </c>
    </row>
    <row r="398" spans="2:41" x14ac:dyDescent="0.2">
      <c r="B398" s="80"/>
      <c r="C398" s="80"/>
      <c r="D398" s="80" t="s">
        <v>107</v>
      </c>
      <c r="E398" s="80" t="s">
        <v>107</v>
      </c>
      <c r="F398" s="115"/>
      <c r="G398" s="116">
        <v>0.28926579923842205</v>
      </c>
      <c r="H398" s="117">
        <f>G398*F394</f>
        <v>1165527.4954672919</v>
      </c>
      <c r="I398" s="115"/>
      <c r="J398" s="116">
        <v>0.28926579923842205</v>
      </c>
      <c r="K398" s="117">
        <f>J398*I394</f>
        <v>1246856.4599186848</v>
      </c>
      <c r="L398" s="115"/>
      <c r="M398" s="116">
        <v>0.28926579923842205</v>
      </c>
      <c r="N398" s="117">
        <f>M398*L394</f>
        <v>1202780.5040422834</v>
      </c>
      <c r="P398" s="80"/>
      <c r="Q398" s="80"/>
      <c r="R398" s="80" t="s">
        <v>107</v>
      </c>
      <c r="S398" s="115"/>
      <c r="T398" s="116">
        <v>0.29306349729401793</v>
      </c>
      <c r="U398" s="117">
        <f>T398*S394</f>
        <v>950014.27432594658</v>
      </c>
      <c r="V398" s="115"/>
      <c r="W398" s="116">
        <v>0.29306349729401793</v>
      </c>
      <c r="X398" s="117">
        <f>W398*V394</f>
        <v>1090757.6751746766</v>
      </c>
      <c r="Y398" s="115"/>
      <c r="Z398" s="116">
        <v>0.29306349729401793</v>
      </c>
      <c r="AA398" s="117">
        <f>Z398*Y394</f>
        <v>1042009.5421224528</v>
      </c>
      <c r="AC398" s="80"/>
      <c r="AD398" s="80"/>
      <c r="AE398" s="80" t="s">
        <v>107</v>
      </c>
      <c r="AF398" s="118"/>
      <c r="AG398" s="115"/>
      <c r="AH398" s="116">
        <v>0.29187223685645031</v>
      </c>
      <c r="AI398" s="117">
        <f>AH398*AG394</f>
        <v>238837.88199383125</v>
      </c>
      <c r="AJ398" s="115"/>
      <c r="AK398" s="116">
        <v>0.29187223685645031</v>
      </c>
      <c r="AL398" s="117">
        <f>AK398*AJ394</f>
        <v>242293.86670526303</v>
      </c>
      <c r="AM398" s="115"/>
      <c r="AN398" s="116">
        <v>0.29187223685645031</v>
      </c>
      <c r="AO398" s="117">
        <f>AN398*AM394</f>
        <v>225099.37117840259</v>
      </c>
    </row>
    <row r="399" spans="2:41" x14ac:dyDescent="0.2">
      <c r="B399" s="92" t="s">
        <v>12</v>
      </c>
      <c r="C399" s="123" t="s">
        <v>117</v>
      </c>
      <c r="D399" s="92" t="s">
        <v>519</v>
      </c>
      <c r="E399" s="92" t="s">
        <v>519</v>
      </c>
      <c r="F399" s="120">
        <v>3123314.015573082</v>
      </c>
      <c r="G399" s="113">
        <v>0.24247930704965892</v>
      </c>
      <c r="H399" s="121">
        <f>G399*F399</f>
        <v>757339.01819464855</v>
      </c>
      <c r="I399" s="120">
        <v>3558780.4082855959</v>
      </c>
      <c r="J399" s="113">
        <v>0.24247930704965892</v>
      </c>
      <c r="K399" s="121">
        <f>J399*I399</f>
        <v>862930.60734299361</v>
      </c>
      <c r="L399" s="120">
        <v>3381553.8925073841</v>
      </c>
      <c r="M399" s="113">
        <v>0.24247930704965892</v>
      </c>
      <c r="N399" s="121">
        <f>M399*L399</f>
        <v>819956.84460626729</v>
      </c>
      <c r="P399" s="92" t="s">
        <v>12</v>
      </c>
      <c r="Q399" s="123" t="s">
        <v>117</v>
      </c>
      <c r="R399" s="92" t="s">
        <v>519</v>
      </c>
      <c r="S399" s="120">
        <v>1806048.9236904222</v>
      </c>
      <c r="T399" s="113">
        <v>0.39183591015690294</v>
      </c>
      <c r="U399" s="121">
        <f>T399*S399</f>
        <v>707674.82380213158</v>
      </c>
      <c r="V399" s="120">
        <v>2112398.9879318704</v>
      </c>
      <c r="W399" s="113">
        <v>0.39183591015690294</v>
      </c>
      <c r="X399" s="121">
        <f>W399*V399</f>
        <v>827713.78005080507</v>
      </c>
      <c r="Y399" s="120">
        <v>2163704.9583240957</v>
      </c>
      <c r="Z399" s="113">
        <v>0.39183591015690294</v>
      </c>
      <c r="AA399" s="121">
        <f>Z399*Y399</f>
        <v>847817.30165592581</v>
      </c>
      <c r="AC399" s="92" t="s">
        <v>12</v>
      </c>
      <c r="AD399" s="123" t="s">
        <v>117</v>
      </c>
      <c r="AE399" s="92" t="s">
        <v>519</v>
      </c>
      <c r="AF399" s="114"/>
      <c r="AG399" s="120">
        <v>694710.15863097191</v>
      </c>
      <c r="AH399" s="113">
        <v>0.23907330689442208</v>
      </c>
      <c r="AI399" s="121">
        <f>AH399*AG399</f>
        <v>166086.654957055</v>
      </c>
      <c r="AJ399" s="120">
        <v>718654.30793477874</v>
      </c>
      <c r="AK399" s="113">
        <v>0.23907330689442208</v>
      </c>
      <c r="AL399" s="121">
        <f>AK399*AJ399</f>
        <v>171811.06191188988</v>
      </c>
      <c r="AM399" s="120">
        <v>687290.49534390518</v>
      </c>
      <c r="AN399" s="113">
        <v>0.23907330689442208</v>
      </c>
      <c r="AO399" s="121">
        <f>AN399*AM399</f>
        <v>164312.8115189728</v>
      </c>
    </row>
    <row r="400" spans="2:41" x14ac:dyDescent="0.2">
      <c r="B400" s="92"/>
      <c r="C400" s="92"/>
      <c r="D400" s="92" t="s">
        <v>520</v>
      </c>
      <c r="E400" s="92" t="s">
        <v>520</v>
      </c>
      <c r="F400" s="124">
        <v>0</v>
      </c>
      <c r="G400" s="113">
        <v>0.34397868187269398</v>
      </c>
      <c r="H400" s="121">
        <f>G400*F399</f>
        <v>1074353.4381513395</v>
      </c>
      <c r="I400" s="124">
        <v>0</v>
      </c>
      <c r="J400" s="113">
        <v>0.34397868187269398</v>
      </c>
      <c r="K400" s="121">
        <f>J400*I399</f>
        <v>1224144.5939164469</v>
      </c>
      <c r="L400" s="124">
        <v>0</v>
      </c>
      <c r="M400" s="113">
        <v>0.34397868187269398</v>
      </c>
      <c r="N400" s="121">
        <f>M400*L399</f>
        <v>1163182.4506261675</v>
      </c>
      <c r="P400" s="92"/>
      <c r="Q400" s="92"/>
      <c r="R400" s="92" t="s">
        <v>520</v>
      </c>
      <c r="S400" s="124">
        <v>0</v>
      </c>
      <c r="T400" s="113">
        <v>0.28051042763376988</v>
      </c>
      <c r="U400" s="121">
        <f>T400*S399</f>
        <v>506615.55591191014</v>
      </c>
      <c r="V400" s="124">
        <v>0</v>
      </c>
      <c r="W400" s="113">
        <v>0.28051042763376988</v>
      </c>
      <c r="X400" s="121">
        <f>W400*V399</f>
        <v>592549.94343791169</v>
      </c>
      <c r="Y400" s="124">
        <v>0</v>
      </c>
      <c r="Z400" s="113">
        <v>0.28051042763376988</v>
      </c>
      <c r="AA400" s="121">
        <f>Z400*Y399</f>
        <v>606941.80313280027</v>
      </c>
      <c r="AC400" s="92"/>
      <c r="AD400" s="92"/>
      <c r="AE400" s="92" t="s">
        <v>520</v>
      </c>
      <c r="AF400" s="114"/>
      <c r="AG400" s="124">
        <v>0</v>
      </c>
      <c r="AH400" s="113">
        <v>0.32763102131879451</v>
      </c>
      <c r="AI400" s="121">
        <f>AH400*AG399</f>
        <v>227608.59879280708</v>
      </c>
      <c r="AJ400" s="124">
        <v>0</v>
      </c>
      <c r="AK400" s="113">
        <v>0.32763102131879451</v>
      </c>
      <c r="AL400" s="121">
        <f>AK400*AJ399</f>
        <v>235453.44488382302</v>
      </c>
      <c r="AM400" s="124">
        <v>0</v>
      </c>
      <c r="AN400" s="113">
        <v>0.32763102131879451</v>
      </c>
      <c r="AO400" s="121">
        <f>AN400*AM399</f>
        <v>225177.68693222385</v>
      </c>
    </row>
    <row r="401" spans="2:41" x14ac:dyDescent="0.2">
      <c r="B401" s="92"/>
      <c r="C401" s="92"/>
      <c r="D401" s="92" t="s">
        <v>521</v>
      </c>
      <c r="E401" s="92" t="s">
        <v>521</v>
      </c>
      <c r="F401" s="120"/>
      <c r="G401" s="113">
        <v>9.257806404498016E-2</v>
      </c>
      <c r="H401" s="121">
        <f>G401*F399</f>
        <v>289150.36496630893</v>
      </c>
      <c r="I401" s="120"/>
      <c r="J401" s="113">
        <v>9.257806404498016E-2</v>
      </c>
      <c r="K401" s="121">
        <f>J401*I399</f>
        <v>329465.00056028453</v>
      </c>
      <c r="L401" s="120"/>
      <c r="M401" s="113">
        <v>9.257806404498016E-2</v>
      </c>
      <c r="N401" s="121">
        <f>M401*L399</f>
        <v>313057.71283210057</v>
      </c>
      <c r="P401" s="92"/>
      <c r="Q401" s="92"/>
      <c r="R401" s="92" t="s">
        <v>521</v>
      </c>
      <c r="S401" s="120"/>
      <c r="T401" s="113">
        <v>8.0613462350206E-2</v>
      </c>
      <c r="U401" s="121">
        <f>T401*S399</f>
        <v>145591.85691254793</v>
      </c>
      <c r="V401" s="120"/>
      <c r="W401" s="113">
        <v>8.0613462350206E-2</v>
      </c>
      <c r="X401" s="121">
        <f>W401*V399</f>
        <v>170287.79628225908</v>
      </c>
      <c r="Y401" s="120"/>
      <c r="Z401" s="113">
        <v>8.0613462350206E-2</v>
      </c>
      <c r="AA401" s="121">
        <f>Z401*Y399</f>
        <v>174423.74819481352</v>
      </c>
      <c r="AC401" s="92"/>
      <c r="AD401" s="92"/>
      <c r="AE401" s="92" t="s">
        <v>521</v>
      </c>
      <c r="AF401" s="114"/>
      <c r="AG401" s="120"/>
      <c r="AH401" s="113">
        <v>8.875571136932163E-2</v>
      </c>
      <c r="AI401" s="121">
        <f>AH401*AG399</f>
        <v>61659.494324786188</v>
      </c>
      <c r="AJ401" s="120"/>
      <c r="AK401" s="113">
        <v>8.875571136932163E-2</v>
      </c>
      <c r="AL401" s="121">
        <f>AK401*AJ399</f>
        <v>63784.674329378809</v>
      </c>
      <c r="AM401" s="120"/>
      <c r="AN401" s="113">
        <v>8.875571136932163E-2</v>
      </c>
      <c r="AO401" s="121">
        <f>AN401*AM399</f>
        <v>61000.956831621741</v>
      </c>
    </row>
    <row r="402" spans="2:41" x14ac:dyDescent="0.2">
      <c r="B402" s="92"/>
      <c r="C402" s="92"/>
      <c r="D402" s="92" t="s">
        <v>522</v>
      </c>
      <c r="E402" s="92" t="s">
        <v>522</v>
      </c>
      <c r="F402" s="120"/>
      <c r="G402" s="113">
        <v>0.10287591215999535</v>
      </c>
      <c r="H402" s="121">
        <f>G402*F399</f>
        <v>321313.77831417875</v>
      </c>
      <c r="I402" s="120"/>
      <c r="J402" s="113">
        <v>0.10287591215999535</v>
      </c>
      <c r="K402" s="121">
        <f>J402*I399</f>
        <v>366112.78067950136</v>
      </c>
      <c r="L402" s="120"/>
      <c r="M402" s="113">
        <v>0.10287591215999535</v>
      </c>
      <c r="N402" s="121">
        <f>M402*L399</f>
        <v>347880.44120987999</v>
      </c>
      <c r="P402" s="92"/>
      <c r="Q402" s="92"/>
      <c r="R402" s="92" t="s">
        <v>522</v>
      </c>
      <c r="S402" s="120"/>
      <c r="T402" s="113">
        <v>4.8348776043722723E-2</v>
      </c>
      <c r="U402" s="121">
        <f>T402*S399</f>
        <v>87320.254935514691</v>
      </c>
      <c r="V402" s="120"/>
      <c r="W402" s="113">
        <v>4.8348776043722723E-2</v>
      </c>
      <c r="X402" s="121">
        <f>W402*V399</f>
        <v>102131.90558250454</v>
      </c>
      <c r="Y402" s="120"/>
      <c r="Z402" s="113">
        <v>4.8348776043722723E-2</v>
      </c>
      <c r="AA402" s="121">
        <f>Z402*Y399</f>
        <v>104612.48645470411</v>
      </c>
      <c r="AC402" s="92"/>
      <c r="AD402" s="92"/>
      <c r="AE402" s="92" t="s">
        <v>522</v>
      </c>
      <c r="AF402" s="114"/>
      <c r="AG402" s="120"/>
      <c r="AH402" s="113">
        <v>0.11336563632426674</v>
      </c>
      <c r="AI402" s="121">
        <f>AH402*AG399</f>
        <v>78756.259194132421</v>
      </c>
      <c r="AJ402" s="120"/>
      <c r="AK402" s="113">
        <v>0.11336563632426674</v>
      </c>
      <c r="AL402" s="121">
        <f>AK402*AJ399</f>
        <v>81470.702916201728</v>
      </c>
      <c r="AM402" s="120"/>
      <c r="AN402" s="113">
        <v>0.11336563632426674</v>
      </c>
      <c r="AO402" s="121">
        <f>AN402*AM399</f>
        <v>77915.124344282303</v>
      </c>
    </row>
    <row r="403" spans="2:41" x14ac:dyDescent="0.2">
      <c r="B403" s="92"/>
      <c r="C403" s="92"/>
      <c r="D403" s="92" t="s">
        <v>523</v>
      </c>
      <c r="E403" s="92" t="s">
        <v>523</v>
      </c>
      <c r="F403" s="120"/>
      <c r="G403" s="113">
        <v>0.21808803487267162</v>
      </c>
      <c r="H403" s="121">
        <f>G403*F399</f>
        <v>681157.41594660631</v>
      </c>
      <c r="I403" s="120"/>
      <c r="J403" s="113">
        <v>0.21808803487267162</v>
      </c>
      <c r="K403" s="121">
        <f>J403*I399</f>
        <v>776127.4257863696</v>
      </c>
      <c r="L403" s="120"/>
      <c r="M403" s="113">
        <v>0.21808803487267162</v>
      </c>
      <c r="N403" s="121">
        <f>M403*L399</f>
        <v>737476.4432329688</v>
      </c>
      <c r="P403" s="92"/>
      <c r="Q403" s="92"/>
      <c r="R403" s="92" t="s">
        <v>523</v>
      </c>
      <c r="S403" s="120"/>
      <c r="T403" s="113">
        <v>0.19869142381539848</v>
      </c>
      <c r="U403" s="121">
        <f>T403*S399</f>
        <v>358846.43212831795</v>
      </c>
      <c r="V403" s="120"/>
      <c r="W403" s="113">
        <v>0.19869142381539848</v>
      </c>
      <c r="X403" s="121">
        <f>W403*V399</f>
        <v>419715.56257839006</v>
      </c>
      <c r="Y403" s="120"/>
      <c r="Z403" s="113">
        <v>0.19869142381539848</v>
      </c>
      <c r="AA403" s="121">
        <f>Z403*Y399</f>
        <v>429909.61888585199</v>
      </c>
      <c r="AC403" s="92"/>
      <c r="AD403" s="92"/>
      <c r="AE403" s="92" t="s">
        <v>523</v>
      </c>
      <c r="AF403" s="114"/>
      <c r="AG403" s="120"/>
      <c r="AH403" s="113">
        <v>0.23117432409319505</v>
      </c>
      <c r="AI403" s="121">
        <f>AH403*AG399</f>
        <v>160599.15136219125</v>
      </c>
      <c r="AJ403" s="120"/>
      <c r="AK403" s="113">
        <v>0.23117432409319505</v>
      </c>
      <c r="AL403" s="121">
        <f>AK403*AJ399</f>
        <v>166134.42389348533</v>
      </c>
      <c r="AM403" s="120"/>
      <c r="AN403" s="113">
        <v>0.23117432409319505</v>
      </c>
      <c r="AO403" s="121">
        <f>AN403*AM399</f>
        <v>158883.91571680451</v>
      </c>
    </row>
    <row r="404" spans="2:41" x14ac:dyDescent="0.2">
      <c r="B404" s="75" t="s">
        <v>12</v>
      </c>
      <c r="C404" t="s">
        <v>118</v>
      </c>
      <c r="D404" s="80" t="s">
        <v>524</v>
      </c>
      <c r="E404" s="80" t="s">
        <v>524</v>
      </c>
      <c r="F404" s="115">
        <v>2331371.0080719949</v>
      </c>
      <c r="G404" s="116">
        <v>0.2225909683536802</v>
      </c>
      <c r="H404" s="117">
        <f>G404*F404</f>
        <v>518942.13027844089</v>
      </c>
      <c r="I404" s="115">
        <v>2508915.8630508822</v>
      </c>
      <c r="J404" s="116">
        <v>0.2225909683536802</v>
      </c>
      <c r="K404" s="117">
        <f>J404*I404</f>
        <v>558462.01147440518</v>
      </c>
      <c r="L404" s="115">
        <v>2356874.5347603778</v>
      </c>
      <c r="M404" s="116">
        <v>0.2225909683536802</v>
      </c>
      <c r="N404" s="117">
        <f>M404*L404</f>
        <v>524618.98498044198</v>
      </c>
      <c r="P404" s="75" t="s">
        <v>12</v>
      </c>
      <c r="Q404" t="s">
        <v>118</v>
      </c>
      <c r="R404" s="80" t="s">
        <v>524</v>
      </c>
      <c r="S404" s="115">
        <v>2193637.2144264565</v>
      </c>
      <c r="T404" s="116">
        <v>0.28501632952333056</v>
      </c>
      <c r="U404" s="117">
        <f>T404*S404</f>
        <v>625222.42716161185</v>
      </c>
      <c r="V404" s="115">
        <v>2501172.1445359127</v>
      </c>
      <c r="W404" s="116">
        <v>0.28501632952333056</v>
      </c>
      <c r="X404" s="117">
        <f>W404*V404</f>
        <v>712874.90414162306</v>
      </c>
      <c r="Y404" s="115">
        <v>2522506.6888231267</v>
      </c>
      <c r="Z404" s="116">
        <v>0.28501632952333056</v>
      </c>
      <c r="AA404" s="117">
        <f>Z404*Y404</f>
        <v>718955.59764641779</v>
      </c>
      <c r="AC404" s="75" t="s">
        <v>12</v>
      </c>
      <c r="AD404" t="s">
        <v>118</v>
      </c>
      <c r="AE404" s="80" t="s">
        <v>524</v>
      </c>
      <c r="AF404" s="118"/>
      <c r="AG404" s="115">
        <v>475736.47789315495</v>
      </c>
      <c r="AH404" s="116">
        <v>0.23985238158040076</v>
      </c>
      <c r="AI404" s="117">
        <f>AH404*AG404</f>
        <v>114106.52722734489</v>
      </c>
      <c r="AJ404" s="115">
        <v>484381.92128600937</v>
      </c>
      <c r="AK404" s="116">
        <v>0.23985238158040076</v>
      </c>
      <c r="AL404" s="117">
        <f>AK404*AJ404</f>
        <v>116180.15741493956</v>
      </c>
      <c r="AM404" s="115">
        <v>431808.51723144011</v>
      </c>
      <c r="AN404" s="116">
        <v>0.23985238158040076</v>
      </c>
      <c r="AO404" s="117">
        <f>AN404*AM404</f>
        <v>103570.30124466243</v>
      </c>
    </row>
    <row r="405" spans="2:41" x14ac:dyDescent="0.2">
      <c r="B405" s="80"/>
      <c r="C405" s="80"/>
      <c r="D405" s="80" t="s">
        <v>525</v>
      </c>
      <c r="E405" s="80" t="s">
        <v>525</v>
      </c>
      <c r="F405" s="119">
        <v>0</v>
      </c>
      <c r="G405" s="116">
        <v>9.7292849367659404E-2</v>
      </c>
      <c r="H405" s="117">
        <f>G405*F404</f>
        <v>226825.72830847686</v>
      </c>
      <c r="I405" s="119">
        <v>0</v>
      </c>
      <c r="J405" s="116">
        <v>9.7292849367659404E-2</v>
      </c>
      <c r="K405" s="117">
        <f>J405*I404</f>
        <v>244099.57313994068</v>
      </c>
      <c r="L405" s="119">
        <v>0</v>
      </c>
      <c r="M405" s="116">
        <v>9.7292849367659404E-2</v>
      </c>
      <c r="N405" s="117">
        <f>M405*L404</f>
        <v>229307.03908891376</v>
      </c>
      <c r="P405" s="80"/>
      <c r="Q405" s="80"/>
      <c r="R405" s="80" t="s">
        <v>525</v>
      </c>
      <c r="S405" s="119">
        <v>0</v>
      </c>
      <c r="T405" s="116">
        <v>5.2779266002954829E-2</v>
      </c>
      <c r="U405" s="117">
        <f>T405*S404</f>
        <v>115778.5620541948</v>
      </c>
      <c r="V405" s="119">
        <v>0</v>
      </c>
      <c r="W405" s="116">
        <v>5.2779266002954829E-2</v>
      </c>
      <c r="X405" s="117">
        <f>W405*V404</f>
        <v>132010.02993564191</v>
      </c>
      <c r="Y405" s="119">
        <v>0</v>
      </c>
      <c r="Z405" s="116">
        <v>5.2779266002954829E-2</v>
      </c>
      <c r="AA405" s="117">
        <f>Z405*Y404</f>
        <v>133136.05152362862</v>
      </c>
      <c r="AC405" s="80"/>
      <c r="AD405" s="80"/>
      <c r="AE405" s="80" t="s">
        <v>525</v>
      </c>
      <c r="AF405" s="118"/>
      <c r="AG405" s="119">
        <v>0</v>
      </c>
      <c r="AH405" s="116">
        <v>7.9620785861202276E-2</v>
      </c>
      <c r="AI405" s="117">
        <f>AH405*AG404</f>
        <v>37878.51223269348</v>
      </c>
      <c r="AJ405" s="119">
        <v>0</v>
      </c>
      <c r="AK405" s="116">
        <v>7.9620785861202276E-2</v>
      </c>
      <c r="AL405" s="117">
        <f>AK405*AJ404</f>
        <v>38566.869229751086</v>
      </c>
      <c r="AM405" s="119">
        <v>0</v>
      </c>
      <c r="AN405" s="116">
        <v>7.9620785861202276E-2</v>
      </c>
      <c r="AO405" s="117">
        <f>AN405*AM404</f>
        <v>34380.93348352777</v>
      </c>
    </row>
    <row r="406" spans="2:41" x14ac:dyDescent="0.2">
      <c r="B406" s="80"/>
      <c r="C406" s="80"/>
      <c r="D406" s="80" t="s">
        <v>526</v>
      </c>
      <c r="E406" s="80" t="s">
        <v>526</v>
      </c>
      <c r="F406" s="115"/>
      <c r="G406" s="116">
        <v>0.10123470918327727</v>
      </c>
      <c r="H406" s="117">
        <f>G406*F404</f>
        <v>236015.66600049238</v>
      </c>
      <c r="I406" s="115"/>
      <c r="J406" s="116">
        <v>0.10123470918327727</v>
      </c>
      <c r="K406" s="117">
        <f>J406*I404</f>
        <v>253989.36776126717</v>
      </c>
      <c r="L406" s="115"/>
      <c r="M406" s="116">
        <v>0.10123470918327727</v>
      </c>
      <c r="N406" s="117">
        <f>M406*L404</f>
        <v>238597.50810793877</v>
      </c>
      <c r="P406" s="80"/>
      <c r="Q406" s="80"/>
      <c r="R406" s="80" t="s">
        <v>526</v>
      </c>
      <c r="S406" s="115"/>
      <c r="T406" s="116">
        <v>5.6634756486138749E-2</v>
      </c>
      <c r="U406" s="117">
        <f>T406*S404</f>
        <v>124236.10945797409</v>
      </c>
      <c r="V406" s="115"/>
      <c r="W406" s="116">
        <v>5.6634756486138749E-2</v>
      </c>
      <c r="X406" s="117">
        <f>W406*V404</f>
        <v>141653.27533570485</v>
      </c>
      <c r="Y406" s="115"/>
      <c r="Z406" s="116">
        <v>5.6634756486138749E-2</v>
      </c>
      <c r="AA406" s="117">
        <f>Z406*Y404</f>
        <v>142861.55205615395</v>
      </c>
      <c r="AC406" s="80"/>
      <c r="AD406" s="80"/>
      <c r="AE406" s="80" t="s">
        <v>526</v>
      </c>
      <c r="AF406" s="118"/>
      <c r="AG406" s="115"/>
      <c r="AH406" s="116">
        <v>0.10364410971435217</v>
      </c>
      <c r="AI406" s="117">
        <f>AH406*AG404</f>
        <v>49307.283709877629</v>
      </c>
      <c r="AJ406" s="115"/>
      <c r="AK406" s="116">
        <v>0.10364410971435217</v>
      </c>
      <c r="AL406" s="117">
        <f>AK406*AJ404</f>
        <v>50203.332993415854</v>
      </c>
      <c r="AM406" s="115"/>
      <c r="AN406" s="116">
        <v>0.10364410971435217</v>
      </c>
      <c r="AO406" s="117">
        <f>AN406*AM404</f>
        <v>44754.409335527111</v>
      </c>
    </row>
    <row r="407" spans="2:41" x14ac:dyDescent="0.2">
      <c r="B407" s="80"/>
      <c r="C407" s="80"/>
      <c r="D407" s="80" t="s">
        <v>527</v>
      </c>
      <c r="E407" s="80" t="s">
        <v>527</v>
      </c>
      <c r="F407" s="115"/>
      <c r="G407" s="116">
        <v>0.5032399706274634</v>
      </c>
      <c r="H407" s="117">
        <f>G407*F404</f>
        <v>1173239.0776238705</v>
      </c>
      <c r="I407" s="115"/>
      <c r="J407" s="116">
        <v>0.5032399706274634</v>
      </c>
      <c r="K407" s="117">
        <f>J407*I404</f>
        <v>1262586.7452285029</v>
      </c>
      <c r="L407" s="115"/>
      <c r="M407" s="116">
        <v>0.5032399706274634</v>
      </c>
      <c r="N407" s="117">
        <f>M407*L404</f>
        <v>1186073.471645429</v>
      </c>
      <c r="P407" s="80"/>
      <c r="Q407" s="80"/>
      <c r="R407" s="80" t="s">
        <v>527</v>
      </c>
      <c r="S407" s="115"/>
      <c r="T407" s="116">
        <v>0.5195491357836175</v>
      </c>
      <c r="U407" s="117">
        <f>T407*S404</f>
        <v>1139702.3189780475</v>
      </c>
      <c r="V407" s="115"/>
      <c r="W407" s="116">
        <v>0.5195491357836175</v>
      </c>
      <c r="X407" s="117">
        <f>W407*V404</f>
        <v>1299481.8261396906</v>
      </c>
      <c r="Y407" s="115"/>
      <c r="Z407" s="116">
        <v>0.5195491357836175</v>
      </c>
      <c r="AA407" s="117">
        <f>Z407*Y404</f>
        <v>1310566.17018645</v>
      </c>
      <c r="AC407" s="80"/>
      <c r="AD407" s="80"/>
      <c r="AE407" s="80" t="s">
        <v>527</v>
      </c>
      <c r="AF407" s="118"/>
      <c r="AG407" s="115"/>
      <c r="AH407" s="116">
        <v>0.49559259479396872</v>
      </c>
      <c r="AI407" s="117">
        <f>AH407*AG404</f>
        <v>235771.47551721221</v>
      </c>
      <c r="AJ407" s="115"/>
      <c r="AK407" s="116">
        <v>0.49559259479396872</v>
      </c>
      <c r="AL407" s="117">
        <f>AK407*AJ404</f>
        <v>240056.0932414213</v>
      </c>
      <c r="AM407" s="115"/>
      <c r="AN407" s="116">
        <v>0.49559259479396872</v>
      </c>
      <c r="AO407" s="117">
        <f>AN407*AM404</f>
        <v>214001.10350886555</v>
      </c>
    </row>
    <row r="408" spans="2:41" x14ac:dyDescent="0.2">
      <c r="B408" s="80"/>
      <c r="C408" s="80"/>
      <c r="D408" s="80" t="s">
        <v>528</v>
      </c>
      <c r="E408" s="80" t="s">
        <v>528</v>
      </c>
      <c r="F408" s="115"/>
      <c r="G408" s="116">
        <v>7.5641502467919772E-2</v>
      </c>
      <c r="H408" s="117">
        <f>G408*F404</f>
        <v>176348.40586071441</v>
      </c>
      <c r="I408" s="115"/>
      <c r="J408" s="116">
        <v>7.5641502467919772E-2</v>
      </c>
      <c r="K408" s="117">
        <f>J408*I404</f>
        <v>189778.16544676636</v>
      </c>
      <c r="L408" s="115"/>
      <c r="M408" s="116">
        <v>7.5641502467919772E-2</v>
      </c>
      <c r="N408" s="117">
        <f>M408*L404</f>
        <v>178277.53093765437</v>
      </c>
      <c r="P408" s="80"/>
      <c r="Q408" s="80"/>
      <c r="R408" s="80" t="s">
        <v>528</v>
      </c>
      <c r="S408" s="115"/>
      <c r="T408" s="116">
        <v>8.6020512203958371E-2</v>
      </c>
      <c r="U408" s="117">
        <f>T408*S404</f>
        <v>188697.79677462825</v>
      </c>
      <c r="V408" s="115"/>
      <c r="W408" s="116">
        <v>8.6020512203958371E-2</v>
      </c>
      <c r="X408" s="117">
        <f>W408*V404</f>
        <v>215152.1089832522</v>
      </c>
      <c r="Y408" s="115"/>
      <c r="Z408" s="116">
        <v>8.6020512203958371E-2</v>
      </c>
      <c r="AA408" s="117">
        <f>Z408*Y404</f>
        <v>216987.31741047639</v>
      </c>
      <c r="AC408" s="80"/>
      <c r="AD408" s="80"/>
      <c r="AE408" s="80" t="s">
        <v>528</v>
      </c>
      <c r="AF408" s="118"/>
      <c r="AG408" s="115"/>
      <c r="AH408" s="116">
        <v>8.1290128050076196E-2</v>
      </c>
      <c r="AI408" s="117">
        <f>AH408*AG404</f>
        <v>38672.679206026813</v>
      </c>
      <c r="AJ408" s="115"/>
      <c r="AK408" s="116">
        <v>8.1290128050076196E-2</v>
      </c>
      <c r="AL408" s="117">
        <f>AK408*AJ404</f>
        <v>39375.468406481632</v>
      </c>
      <c r="AM408" s="115"/>
      <c r="AN408" s="116">
        <v>8.1290128050076196E-2</v>
      </c>
      <c r="AO408" s="117">
        <f>AN408*AM404</f>
        <v>35101.769658857302</v>
      </c>
    </row>
    <row r="409" spans="2:41" x14ac:dyDescent="0.2">
      <c r="B409" s="92" t="s">
        <v>12</v>
      </c>
      <c r="C409" s="123" t="s">
        <v>119</v>
      </c>
      <c r="D409" s="92" t="s">
        <v>529</v>
      </c>
      <c r="E409" s="92" t="s">
        <v>529</v>
      </c>
      <c r="F409" s="120">
        <v>3400703.0531084025</v>
      </c>
      <c r="G409" s="113">
        <v>0.13060947489424296</v>
      </c>
      <c r="H409" s="121">
        <f>G409*F409</f>
        <v>444164.04003773729</v>
      </c>
      <c r="I409" s="120">
        <v>3636466.7848349954</v>
      </c>
      <c r="J409" s="113">
        <v>0.13060947489424296</v>
      </c>
      <c r="K409" s="121">
        <f>J409*I409</f>
        <v>474957.01723765477</v>
      </c>
      <c r="L409" s="120">
        <v>3459353.7334362748</v>
      </c>
      <c r="M409" s="113">
        <v>0.13060947489424296</v>
      </c>
      <c r="N409" s="121">
        <f>M409*L409</f>
        <v>451824.37459755078</v>
      </c>
      <c r="P409" s="92" t="s">
        <v>12</v>
      </c>
      <c r="Q409" s="123" t="s">
        <v>119</v>
      </c>
      <c r="R409" s="92" t="s">
        <v>529</v>
      </c>
      <c r="S409" s="120">
        <v>3910618.3928724406</v>
      </c>
      <c r="T409" s="113">
        <v>0.16085897147581732</v>
      </c>
      <c r="U409" s="121">
        <f>T409*S409</f>
        <v>629058.05251187447</v>
      </c>
      <c r="V409" s="120">
        <v>4354618.3323040362</v>
      </c>
      <c r="W409" s="113">
        <v>0.16085897147581732</v>
      </c>
      <c r="X409" s="121">
        <f>W409*V409</f>
        <v>700479.4261041662</v>
      </c>
      <c r="Y409" s="120">
        <v>4401539.8577779764</v>
      </c>
      <c r="Z409" s="113">
        <v>0.16085897147581732</v>
      </c>
      <c r="AA409" s="121">
        <f>Z409*Y409</f>
        <v>708027.17443198059</v>
      </c>
      <c r="AC409" s="92" t="s">
        <v>12</v>
      </c>
      <c r="AD409" s="123" t="s">
        <v>119</v>
      </c>
      <c r="AE409" s="92" t="s">
        <v>529</v>
      </c>
      <c r="AF409" s="114"/>
      <c r="AG409" s="120">
        <v>691187.70866367419</v>
      </c>
      <c r="AH409" s="113">
        <v>0.13722899141482478</v>
      </c>
      <c r="AI409" s="121">
        <f>AH409*AG409</f>
        <v>94850.992138239759</v>
      </c>
      <c r="AJ409" s="120">
        <v>693646.86236593977</v>
      </c>
      <c r="AK409" s="113">
        <v>0.13722899141482478</v>
      </c>
      <c r="AL409" s="121">
        <f>AK409*AJ409</f>
        <v>95188.459320535694</v>
      </c>
      <c r="AM409" s="120">
        <v>645917.67769843433</v>
      </c>
      <c r="AN409" s="113">
        <v>0.13722899141482478</v>
      </c>
      <c r="AO409" s="121">
        <f>AN409*AM409</f>
        <v>88638.631447562002</v>
      </c>
    </row>
    <row r="410" spans="2:41" x14ac:dyDescent="0.2">
      <c r="B410" s="92"/>
      <c r="C410" s="92"/>
      <c r="D410" s="92" t="s">
        <v>530</v>
      </c>
      <c r="E410" s="92" t="s">
        <v>530</v>
      </c>
      <c r="F410" s="124">
        <v>0</v>
      </c>
      <c r="G410" s="113">
        <v>0.20596257553409583</v>
      </c>
      <c r="H410" s="121">
        <f>G410*F409</f>
        <v>700417.55944486964</v>
      </c>
      <c r="I410" s="124">
        <v>0</v>
      </c>
      <c r="J410" s="113">
        <v>0.20596257553409583</v>
      </c>
      <c r="K410" s="121">
        <f>J410*I409</f>
        <v>748976.06484880834</v>
      </c>
      <c r="L410" s="124">
        <v>0</v>
      </c>
      <c r="M410" s="113">
        <v>0.20596257553409583</v>
      </c>
      <c r="N410" s="121">
        <f>M410*L409</f>
        <v>712497.40462202521</v>
      </c>
      <c r="P410" s="92"/>
      <c r="Q410" s="92"/>
      <c r="R410" s="92" t="s">
        <v>530</v>
      </c>
      <c r="S410" s="124">
        <v>0</v>
      </c>
      <c r="T410" s="113">
        <v>0.17175588101241232</v>
      </c>
      <c r="U410" s="121">
        <f>T410*S409</f>
        <v>671671.70737115003</v>
      </c>
      <c r="V410" s="124">
        <v>0</v>
      </c>
      <c r="W410" s="113">
        <v>0.17175588101241232</v>
      </c>
      <c r="X410" s="121">
        <f>W410*V409</f>
        <v>747931.30813768145</v>
      </c>
      <c r="Y410" s="124">
        <v>0</v>
      </c>
      <c r="Z410" s="113">
        <v>0.17175588101241232</v>
      </c>
      <c r="AA410" s="121">
        <f>Z410*Y409</f>
        <v>755990.35608390439</v>
      </c>
      <c r="AC410" s="92"/>
      <c r="AD410" s="92"/>
      <c r="AE410" s="92" t="s">
        <v>530</v>
      </c>
      <c r="AF410" s="114"/>
      <c r="AG410" s="124">
        <v>0</v>
      </c>
      <c r="AH410" s="113">
        <v>0.20247993774435916</v>
      </c>
      <c r="AI410" s="121">
        <f>AH410*AG409</f>
        <v>139951.64421988701</v>
      </c>
      <c r="AJ410" s="124">
        <v>0</v>
      </c>
      <c r="AK410" s="113">
        <v>0.20247993774435916</v>
      </c>
      <c r="AL410" s="121">
        <f>AK410*AJ409</f>
        <v>140449.57350842556</v>
      </c>
      <c r="AM410" s="124">
        <v>0</v>
      </c>
      <c r="AN410" s="113">
        <v>0.20247993774435916</v>
      </c>
      <c r="AO410" s="121">
        <f>AN410*AM409</f>
        <v>130785.37116836003</v>
      </c>
    </row>
    <row r="411" spans="2:41" x14ac:dyDescent="0.2">
      <c r="B411" s="92"/>
      <c r="C411" s="92"/>
      <c r="D411" s="92" t="s">
        <v>531</v>
      </c>
      <c r="E411" s="92" t="s">
        <v>531</v>
      </c>
      <c r="F411" s="120"/>
      <c r="G411" s="113">
        <v>6.5828676397609587E-2</v>
      </c>
      <c r="H411" s="121">
        <f>G411*F409</f>
        <v>223863.78080743595</v>
      </c>
      <c r="I411" s="120"/>
      <c r="J411" s="113">
        <v>6.5828676397609587E-2</v>
      </c>
      <c r="K411" s="121">
        <f>J411*I409</f>
        <v>239383.79520955868</v>
      </c>
      <c r="L411" s="120"/>
      <c r="M411" s="113">
        <v>6.5828676397609587E-2</v>
      </c>
      <c r="N411" s="121">
        <f>M411*L409</f>
        <v>227724.67746323912</v>
      </c>
      <c r="P411" s="92"/>
      <c r="Q411" s="92"/>
      <c r="R411" s="92" t="s">
        <v>531</v>
      </c>
      <c r="S411" s="120"/>
      <c r="T411" s="113">
        <v>6.9718741802512127E-2</v>
      </c>
      <c r="U411" s="121">
        <f>T411*S409</f>
        <v>272643.39402082859</v>
      </c>
      <c r="V411" s="120"/>
      <c r="W411" s="113">
        <v>6.9718741802512127E-2</v>
      </c>
      <c r="X411" s="121">
        <f>W411*V409</f>
        <v>303598.51115839108</v>
      </c>
      <c r="Y411" s="120"/>
      <c r="Z411" s="113">
        <v>6.9718741802512127E-2</v>
      </c>
      <c r="AA411" s="121">
        <f>Z411*Y409</f>
        <v>306869.82087788871</v>
      </c>
      <c r="AC411" s="92"/>
      <c r="AD411" s="92"/>
      <c r="AE411" s="92" t="s">
        <v>531</v>
      </c>
      <c r="AF411" s="114"/>
      <c r="AG411" s="120"/>
      <c r="AH411" s="113">
        <v>7.4353296591197798E-2</v>
      </c>
      <c r="AI411" s="121">
        <f>AH411*AG409</f>
        <v>51392.084702460583</v>
      </c>
      <c r="AJ411" s="120"/>
      <c r="AK411" s="113">
        <v>7.4353296591197798E-2</v>
      </c>
      <c r="AL411" s="121">
        <f>AK411*AJ409</f>
        <v>51574.930887048475</v>
      </c>
      <c r="AM411" s="120"/>
      <c r="AN411" s="113">
        <v>7.4353296591197798E-2</v>
      </c>
      <c r="AO411" s="121">
        <f>AN411*AM409</f>
        <v>48026.108663409395</v>
      </c>
    </row>
    <row r="412" spans="2:41" x14ac:dyDescent="0.2">
      <c r="B412" s="92"/>
      <c r="C412" s="92"/>
      <c r="D412" s="92" t="s">
        <v>532</v>
      </c>
      <c r="E412" s="92" t="s">
        <v>532</v>
      </c>
      <c r="F412" s="120"/>
      <c r="G412" s="113">
        <v>0.46247636015724813</v>
      </c>
      <c r="H412" s="121">
        <f>G412*F409</f>
        <v>1572744.769977215</v>
      </c>
      <c r="I412" s="120"/>
      <c r="J412" s="113">
        <v>0.46247636015724813</v>
      </c>
      <c r="K412" s="121">
        <f>J412*I409</f>
        <v>1681779.9224832195</v>
      </c>
      <c r="L412" s="120"/>
      <c r="M412" s="113">
        <v>0.46247636015724813</v>
      </c>
      <c r="N412" s="121">
        <f>M412*L409</f>
        <v>1599869.3231359955</v>
      </c>
      <c r="P412" s="92"/>
      <c r="Q412" s="92"/>
      <c r="R412" s="92" t="s">
        <v>532</v>
      </c>
      <c r="S412" s="120"/>
      <c r="T412" s="113">
        <v>0.45414570217778411</v>
      </c>
      <c r="U412" s="121">
        <f>T412*S409</f>
        <v>1775990.535980412</v>
      </c>
      <c r="V412" s="120"/>
      <c r="W412" s="113">
        <v>0.45414570217778411</v>
      </c>
      <c r="X412" s="121">
        <f>W412*V409</f>
        <v>1977631.2002404677</v>
      </c>
      <c r="Y412" s="120"/>
      <c r="Z412" s="113">
        <v>0.45414570217778411</v>
      </c>
      <c r="AA412" s="121">
        <f>Z412*Y409</f>
        <v>1998940.4093740832</v>
      </c>
      <c r="AC412" s="92"/>
      <c r="AD412" s="92"/>
      <c r="AE412" s="92" t="s">
        <v>532</v>
      </c>
      <c r="AF412" s="114"/>
      <c r="AG412" s="120"/>
      <c r="AH412" s="113">
        <v>0.458969389702169</v>
      </c>
      <c r="AI412" s="121">
        <f>AH412*AG409</f>
        <v>317234.00081500714</v>
      </c>
      <c r="AJ412" s="120"/>
      <c r="AK412" s="113">
        <v>0.458969389702169</v>
      </c>
      <c r="AL412" s="121">
        <f>AK412*AJ409</f>
        <v>318362.67708891979</v>
      </c>
      <c r="AM412" s="120"/>
      <c r="AN412" s="113">
        <v>0.458969389702169</v>
      </c>
      <c r="AO412" s="121">
        <f>AN412*AM409</f>
        <v>296456.44233109272</v>
      </c>
    </row>
    <row r="413" spans="2:41" x14ac:dyDescent="0.2">
      <c r="B413" s="92"/>
      <c r="C413" s="92"/>
      <c r="D413" s="92" t="s">
        <v>533</v>
      </c>
      <c r="E413" s="92" t="s">
        <v>533</v>
      </c>
      <c r="F413" s="120"/>
      <c r="G413" s="113">
        <v>0.13512291301680346</v>
      </c>
      <c r="H413" s="121">
        <f>G413*F409</f>
        <v>459512.90284114465</v>
      </c>
      <c r="I413" s="120"/>
      <c r="J413" s="113">
        <v>0.13512291301680346</v>
      </c>
      <c r="K413" s="121">
        <f>J413*I409</f>
        <v>491369.98505575402</v>
      </c>
      <c r="L413" s="120"/>
      <c r="M413" s="113">
        <v>0.13512291301680346</v>
      </c>
      <c r="N413" s="121">
        <f>M413*L409</f>
        <v>467437.95361746405</v>
      </c>
      <c r="P413" s="92"/>
      <c r="Q413" s="92"/>
      <c r="R413" s="92" t="s">
        <v>533</v>
      </c>
      <c r="S413" s="120"/>
      <c r="T413" s="113">
        <v>0.1435207035314742</v>
      </c>
      <c r="U413" s="121">
        <f>T413*S409</f>
        <v>561254.70298817568</v>
      </c>
      <c r="V413" s="120"/>
      <c r="W413" s="113">
        <v>0.1435207035314742</v>
      </c>
      <c r="X413" s="121">
        <f>W413*V409</f>
        <v>624977.88666333014</v>
      </c>
      <c r="Y413" s="120"/>
      <c r="Z413" s="113">
        <v>0.1435207035314742</v>
      </c>
      <c r="AA413" s="121">
        <f>Z413*Y409</f>
        <v>631712.09701012005</v>
      </c>
      <c r="AC413" s="92"/>
      <c r="AD413" s="92"/>
      <c r="AE413" s="92" t="s">
        <v>533</v>
      </c>
      <c r="AF413" s="114"/>
      <c r="AG413" s="120"/>
      <c r="AH413" s="113">
        <v>0.12696838454744924</v>
      </c>
      <c r="AI413" s="121">
        <f>AH413*AG409</f>
        <v>87758.986788079696</v>
      </c>
      <c r="AJ413" s="120"/>
      <c r="AK413" s="113">
        <v>0.12696838454744924</v>
      </c>
      <c r="AL413" s="121">
        <f>AK413*AJ409</f>
        <v>88071.221561010243</v>
      </c>
      <c r="AM413" s="120"/>
      <c r="AN413" s="113">
        <v>0.12696838454744924</v>
      </c>
      <c r="AO413" s="121">
        <f>AN413*AM409</f>
        <v>82011.124088010183</v>
      </c>
    </row>
    <row r="414" spans="2:41" x14ac:dyDescent="0.2">
      <c r="B414" s="75" t="s">
        <v>12</v>
      </c>
      <c r="C414" t="s">
        <v>120</v>
      </c>
      <c r="D414" s="80" t="s">
        <v>534</v>
      </c>
      <c r="E414" s="80" t="s">
        <v>534</v>
      </c>
      <c r="F414" s="115">
        <v>1570256.6576357284</v>
      </c>
      <c r="G414" s="116">
        <v>2.2312115280287641E-2</v>
      </c>
      <c r="H414" s="117">
        <f>G414*F414</f>
        <v>35035.747564807534</v>
      </c>
      <c r="I414" s="115">
        <v>1850509.1366258403</v>
      </c>
      <c r="J414" s="116">
        <v>2.2312115280287641E-2</v>
      </c>
      <c r="K414" s="117">
        <f>J414*I414</f>
        <v>41288.773183621299</v>
      </c>
      <c r="L414" s="115">
        <v>1985413.041122888</v>
      </c>
      <c r="M414" s="116">
        <v>2.2312115280287641E-2</v>
      </c>
      <c r="N414" s="117">
        <f>M414*L414</f>
        <v>44298.764652520345</v>
      </c>
      <c r="P414" s="75" t="s">
        <v>12</v>
      </c>
      <c r="Q414" t="s">
        <v>120</v>
      </c>
      <c r="R414" s="80" t="s">
        <v>534</v>
      </c>
      <c r="S414" s="115">
        <v>2436381.9588389881</v>
      </c>
      <c r="T414" s="116">
        <v>9.8817070541596923E-3</v>
      </c>
      <c r="U414" s="117">
        <f>T414*S414</f>
        <v>24075.612789286639</v>
      </c>
      <c r="V414" s="115">
        <v>2802276.5460724994</v>
      </c>
      <c r="W414" s="116">
        <v>9.8817070541596923E-3</v>
      </c>
      <c r="X414" s="117">
        <f>W414*V414</f>
        <v>27691.275913030877</v>
      </c>
      <c r="Y414" s="115">
        <v>3078756.1778543447</v>
      </c>
      <c r="Z414" s="116">
        <v>9.8817070541596923E-3</v>
      </c>
      <c r="AA414" s="117">
        <f>Z414*Y414</f>
        <v>30423.366640741009</v>
      </c>
      <c r="AC414" s="75" t="s">
        <v>12</v>
      </c>
      <c r="AD414" t="s">
        <v>120</v>
      </c>
      <c r="AE414" s="80" t="s">
        <v>534</v>
      </c>
      <c r="AF414" s="118"/>
      <c r="AG414" s="115">
        <v>340639.89580460958</v>
      </c>
      <c r="AH414" s="116">
        <v>1.8602109527378785E-2</v>
      </c>
      <c r="AI414" s="117">
        <f>AH414*AG414</f>
        <v>6336.6206511522441</v>
      </c>
      <c r="AJ414" s="115">
        <v>335389.81201092084</v>
      </c>
      <c r="AK414" s="116">
        <v>1.8602109527378785E-2</v>
      </c>
      <c r="AL414" s="117">
        <f>AK414*AJ414</f>
        <v>6238.9580173941304</v>
      </c>
      <c r="AM414" s="115">
        <v>341199.53871004679</v>
      </c>
      <c r="AN414" s="116">
        <v>1.8602109527378785E-2</v>
      </c>
      <c r="AO414" s="117">
        <f>AN414*AM414</f>
        <v>6347.0311897754082</v>
      </c>
    </row>
    <row r="415" spans="2:41" x14ac:dyDescent="0.2">
      <c r="B415" s="80"/>
      <c r="C415" s="80"/>
      <c r="D415" s="80" t="s">
        <v>535</v>
      </c>
      <c r="E415" s="80" t="s">
        <v>535</v>
      </c>
      <c r="F415" s="119">
        <v>0</v>
      </c>
      <c r="G415" s="116">
        <v>0.16017135254248224</v>
      </c>
      <c r="H415" s="117">
        <f>G415*F414</f>
        <v>251510.13269235208</v>
      </c>
      <c r="I415" s="119">
        <v>0</v>
      </c>
      <c r="J415" s="116">
        <v>0.16017135254248224</v>
      </c>
      <c r="K415" s="117">
        <f>J415*I414</f>
        <v>296398.55130558193</v>
      </c>
      <c r="L415" s="119">
        <v>0</v>
      </c>
      <c r="M415" s="116">
        <v>0.16017135254248224</v>
      </c>
      <c r="N415" s="117">
        <f>M415*L414</f>
        <v>318006.29215213587</v>
      </c>
      <c r="P415" s="80"/>
      <c r="Q415" s="80"/>
      <c r="R415" s="80" t="s">
        <v>535</v>
      </c>
      <c r="S415" s="119">
        <v>0</v>
      </c>
      <c r="T415" s="116">
        <v>9.8133808071617742E-2</v>
      </c>
      <c r="U415" s="117">
        <f>T415*S414</f>
        <v>239091.43953785734</v>
      </c>
      <c r="V415" s="119">
        <v>0</v>
      </c>
      <c r="W415" s="116">
        <v>9.8133808071617742E-2</v>
      </c>
      <c r="X415" s="117">
        <f>W415*V414</f>
        <v>274998.06873587455</v>
      </c>
      <c r="Y415" s="119">
        <v>0</v>
      </c>
      <c r="Z415" s="116">
        <v>9.8133808071617742E-2</v>
      </c>
      <c r="AA415" s="117">
        <f>Z415*Y414</f>
        <v>302130.0678568657</v>
      </c>
      <c r="AC415" s="80"/>
      <c r="AD415" s="80"/>
      <c r="AE415" s="80" t="s">
        <v>535</v>
      </c>
      <c r="AF415" s="118"/>
      <c r="AG415" s="119">
        <v>0</v>
      </c>
      <c r="AH415" s="116">
        <v>0.15510565467042919</v>
      </c>
      <c r="AI415" s="117">
        <f>AH415*AG414</f>
        <v>52835.174045640757</v>
      </c>
      <c r="AJ415" s="119">
        <v>0</v>
      </c>
      <c r="AK415" s="116">
        <v>0.15510565467042919</v>
      </c>
      <c r="AL415" s="117">
        <f>AK415*AJ414</f>
        <v>52020.856361746053</v>
      </c>
      <c r="AM415" s="119">
        <v>0</v>
      </c>
      <c r="AN415" s="116">
        <v>0.15510565467042919</v>
      </c>
      <c r="AO415" s="117">
        <f>AN415*AM414</f>
        <v>52921.977824870257</v>
      </c>
    </row>
    <row r="416" spans="2:41" x14ac:dyDescent="0.2">
      <c r="B416" s="80"/>
      <c r="C416" s="80"/>
      <c r="D416" s="80" t="s">
        <v>536</v>
      </c>
      <c r="E416" s="80" t="s">
        <v>536</v>
      </c>
      <c r="F416" s="115"/>
      <c r="G416" s="116">
        <v>9.7700374949040006E-2</v>
      </c>
      <c r="H416" s="117">
        <f>G416*F414</f>
        <v>153414.664217237</v>
      </c>
      <c r="I416" s="115"/>
      <c r="J416" s="116">
        <v>9.7700374949040006E-2</v>
      </c>
      <c r="K416" s="117">
        <f>J416*I414</f>
        <v>180795.43649496889</v>
      </c>
      <c r="L416" s="115"/>
      <c r="M416" s="116">
        <v>9.7700374949040006E-2</v>
      </c>
      <c r="N416" s="117">
        <f>M416*L414</f>
        <v>193975.59854641993</v>
      </c>
      <c r="P416" s="80"/>
      <c r="Q416" s="80"/>
      <c r="R416" s="80" t="s">
        <v>536</v>
      </c>
      <c r="S416" s="115"/>
      <c r="T416" s="116">
        <v>8.8812866750222055E-2</v>
      </c>
      <c r="U416" s="117">
        <f>T416*S414</f>
        <v>216382.06626301204</v>
      </c>
      <c r="V416" s="115"/>
      <c r="W416" s="116">
        <v>8.8812866750222055E-2</v>
      </c>
      <c r="X416" s="117">
        <f>W416*V414</f>
        <v>248878.21348360938</v>
      </c>
      <c r="Y416" s="115"/>
      <c r="Z416" s="116">
        <v>8.8812866750222055E-2</v>
      </c>
      <c r="AA416" s="117">
        <f>Z416*Y414</f>
        <v>273433.16218020086</v>
      </c>
      <c r="AC416" s="80"/>
      <c r="AD416" s="80"/>
      <c r="AE416" s="80" t="s">
        <v>536</v>
      </c>
      <c r="AF416" s="118"/>
      <c r="AG416" s="115"/>
      <c r="AH416" s="116">
        <v>9.3077792770197204E-2</v>
      </c>
      <c r="AI416" s="117">
        <f>AH416*AG414</f>
        <v>31706.009630963017</v>
      </c>
      <c r="AJ416" s="115"/>
      <c r="AK416" s="116">
        <v>9.3077792770197204E-2</v>
      </c>
      <c r="AL416" s="117">
        <f>AK416*AJ414</f>
        <v>31217.343419587887</v>
      </c>
      <c r="AM416" s="115"/>
      <c r="AN416" s="116">
        <v>9.3077792770197204E-2</v>
      </c>
      <c r="AO416" s="117">
        <f>AN416*AM414</f>
        <v>31758.099957340615</v>
      </c>
    </row>
    <row r="417" spans="2:41" x14ac:dyDescent="0.2">
      <c r="B417" s="80"/>
      <c r="C417" s="80"/>
      <c r="D417" s="80" t="s">
        <v>537</v>
      </c>
      <c r="E417" s="80" t="s">
        <v>537</v>
      </c>
      <c r="F417" s="115"/>
      <c r="G417" s="116">
        <v>0.58971239420954447</v>
      </c>
      <c r="H417" s="117">
        <f>G417*F414</f>
        <v>925999.81309784239</v>
      </c>
      <c r="I417" s="115"/>
      <c r="J417" s="116">
        <v>0.58971239420954447</v>
      </c>
      <c r="K417" s="117">
        <f>J417*I414</f>
        <v>1091268.1734662612</v>
      </c>
      <c r="L417" s="115"/>
      <c r="M417" s="116">
        <v>0.58971239420954447</v>
      </c>
      <c r="N417" s="117">
        <f>M417*L414</f>
        <v>1170822.6779754311</v>
      </c>
      <c r="P417" s="80"/>
      <c r="Q417" s="80"/>
      <c r="R417" s="80" t="s">
        <v>537</v>
      </c>
      <c r="S417" s="115"/>
      <c r="T417" s="116">
        <v>0.68932706680879663</v>
      </c>
      <c r="U417" s="117">
        <f>T417*S414</f>
        <v>1679464.0293123499</v>
      </c>
      <c r="V417" s="115"/>
      <c r="W417" s="116">
        <v>0.68932706680879663</v>
      </c>
      <c r="X417" s="117">
        <f>W417*V414</f>
        <v>1931685.0718912417</v>
      </c>
      <c r="Y417" s="115"/>
      <c r="Z417" s="116">
        <v>0.68932706680879663</v>
      </c>
      <c r="AA417" s="117">
        <f>Z417*Y414</f>
        <v>2122269.9654997974</v>
      </c>
      <c r="AC417" s="80"/>
      <c r="AD417" s="80"/>
      <c r="AE417" s="80" t="s">
        <v>537</v>
      </c>
      <c r="AF417" s="118"/>
      <c r="AG417" s="115"/>
      <c r="AH417" s="116">
        <v>0.60721981788795265</v>
      </c>
      <c r="AI417" s="117">
        <f>AH417*AG414</f>
        <v>206843.29549584619</v>
      </c>
      <c r="AJ417" s="115"/>
      <c r="AK417" s="116">
        <v>0.60721981788795265</v>
      </c>
      <c r="AL417" s="117">
        <f>AK417*AJ414</f>
        <v>203655.34057074602</v>
      </c>
      <c r="AM417" s="115"/>
      <c r="AN417" s="116">
        <v>0.60721981788795265</v>
      </c>
      <c r="AO417" s="117">
        <f>AN417*AM414</f>
        <v>207183.12175896807</v>
      </c>
    </row>
    <row r="418" spans="2:41" x14ac:dyDescent="0.2">
      <c r="B418" s="80"/>
      <c r="C418" s="80"/>
      <c r="D418" s="80" t="s">
        <v>513</v>
      </c>
      <c r="E418" s="80" t="s">
        <v>513</v>
      </c>
      <c r="F418" s="115"/>
      <c r="G418" s="116">
        <v>0.13010376301864576</v>
      </c>
      <c r="H418" s="117">
        <f>G418*F414</f>
        <v>204296.30006348959</v>
      </c>
      <c r="I418" s="115"/>
      <c r="J418" s="116">
        <v>0.13010376301864576</v>
      </c>
      <c r="K418" s="117">
        <f>J418*I414</f>
        <v>240758.20217540712</v>
      </c>
      <c r="L418" s="115"/>
      <c r="M418" s="116">
        <v>0.13010376301864576</v>
      </c>
      <c r="N418" s="117">
        <f>M418*L414</f>
        <v>258309.707796381</v>
      </c>
      <c r="P418" s="80"/>
      <c r="Q418" s="80"/>
      <c r="R418" s="80" t="s">
        <v>513</v>
      </c>
      <c r="S418" s="115"/>
      <c r="T418" s="116">
        <v>0.11384455131520382</v>
      </c>
      <c r="U418" s="117">
        <f>T418*S414</f>
        <v>277368.81093648198</v>
      </c>
      <c r="V418" s="115"/>
      <c r="W418" s="116">
        <v>0.11384455131520382</v>
      </c>
      <c r="X418" s="117">
        <f>W418*V414</f>
        <v>319023.91604874277</v>
      </c>
      <c r="Y418" s="115"/>
      <c r="Z418" s="116">
        <v>0.11384455131520382</v>
      </c>
      <c r="AA418" s="117">
        <f>Z418*Y414</f>
        <v>350499.61567673972</v>
      </c>
      <c r="AC418" s="80"/>
      <c r="AD418" s="80"/>
      <c r="AE418" s="80" t="s">
        <v>513</v>
      </c>
      <c r="AF418" s="118"/>
      <c r="AG418" s="115"/>
      <c r="AH418" s="116">
        <v>0.12599462514404211</v>
      </c>
      <c r="AI418" s="117">
        <f>AH418*AG414</f>
        <v>42918.795981007344</v>
      </c>
      <c r="AJ418" s="115"/>
      <c r="AK418" s="116">
        <v>0.12599462514404211</v>
      </c>
      <c r="AL418" s="117">
        <f>AK418*AJ414</f>
        <v>42257.313641446723</v>
      </c>
      <c r="AM418" s="115"/>
      <c r="AN418" s="116">
        <v>0.12599462514404211</v>
      </c>
      <c r="AO418" s="117">
        <f>AN418*AM414</f>
        <v>42989.307979092431</v>
      </c>
    </row>
    <row r="419" spans="2:41" x14ac:dyDescent="0.2">
      <c r="B419" s="92" t="s">
        <v>12</v>
      </c>
      <c r="C419" s="123" t="s">
        <v>121</v>
      </c>
      <c r="D419" s="92" t="s">
        <v>538</v>
      </c>
      <c r="E419" s="92" t="s">
        <v>538</v>
      </c>
      <c r="F419" s="120">
        <v>12092419.700804934</v>
      </c>
      <c r="G419" s="113">
        <v>3.6707482005223106E-2</v>
      </c>
      <c r="H419" s="121">
        <f>G419*F419</f>
        <v>443882.2785669025</v>
      </c>
      <c r="I419" s="120">
        <v>13011616.889295349</v>
      </c>
      <c r="J419" s="113">
        <v>3.6707482005223106E-2</v>
      </c>
      <c r="K419" s="121">
        <f>J419*I419</f>
        <v>477623.69282266608</v>
      </c>
      <c r="L419" s="120">
        <v>12997700.712150175</v>
      </c>
      <c r="M419" s="113">
        <v>3.6707482005223106E-2</v>
      </c>
      <c r="N419" s="121">
        <f>M419*L419</f>
        <v>477112.86500052811</v>
      </c>
      <c r="P419" s="92" t="s">
        <v>12</v>
      </c>
      <c r="Q419" s="123" t="s">
        <v>121</v>
      </c>
      <c r="R419" s="92" t="s">
        <v>538</v>
      </c>
      <c r="S419" s="120">
        <v>9085716.1724097282</v>
      </c>
      <c r="T419" s="113">
        <v>2.3993050574861653E-2</v>
      </c>
      <c r="U419" s="121">
        <f>T419*S419</f>
        <v>217994.04763346506</v>
      </c>
      <c r="V419" s="120">
        <v>9778228.7235537246</v>
      </c>
      <c r="W419" s="113">
        <v>2.3993050574861653E-2</v>
      </c>
      <c r="X419" s="121">
        <f>W419*V419</f>
        <v>234609.53629678942</v>
      </c>
      <c r="Y419" s="120">
        <v>9893513.9831681661</v>
      </c>
      <c r="Z419" s="113">
        <v>2.3993050574861653E-2</v>
      </c>
      <c r="AA419" s="121">
        <f>Z419*Y419</f>
        <v>237375.58136125476</v>
      </c>
      <c r="AC419" s="92" t="s">
        <v>12</v>
      </c>
      <c r="AD419" s="123" t="s">
        <v>121</v>
      </c>
      <c r="AE419" s="92" t="s">
        <v>538</v>
      </c>
      <c r="AF419" s="114"/>
      <c r="AG419" s="120">
        <v>2563760.9054812845</v>
      </c>
      <c r="AH419" s="113">
        <v>3.7607769484214765E-2</v>
      </c>
      <c r="AI419" s="121">
        <f>AH419*AG419</f>
        <v>96417.329145981857</v>
      </c>
      <c r="AJ419" s="120">
        <v>2580416.6195264673</v>
      </c>
      <c r="AK419" s="113">
        <v>3.7607769484214765E-2</v>
      </c>
      <c r="AL419" s="121">
        <f>AK419*AJ419</f>
        <v>97043.713400388093</v>
      </c>
      <c r="AM419" s="120">
        <v>2434996.6436486631</v>
      </c>
      <c r="AN419" s="113">
        <v>3.7607769484214765E-2</v>
      </c>
      <c r="AO419" s="121">
        <f>AN419*AM419</f>
        <v>91574.792469175562</v>
      </c>
    </row>
    <row r="420" spans="2:41" x14ac:dyDescent="0.2">
      <c r="B420" s="92"/>
      <c r="C420" s="92"/>
      <c r="D420" s="92" t="s">
        <v>539</v>
      </c>
      <c r="E420" s="92" t="s">
        <v>539</v>
      </c>
      <c r="F420" s="124">
        <v>0</v>
      </c>
      <c r="G420" s="113">
        <v>0.22339693864913177</v>
      </c>
      <c r="H420" s="121">
        <f>G420*F419</f>
        <v>2701409.542020272</v>
      </c>
      <c r="I420" s="124">
        <v>0</v>
      </c>
      <c r="J420" s="113">
        <v>0.22339693864913177</v>
      </c>
      <c r="K420" s="121">
        <f>J420*I419</f>
        <v>2906755.3799439198</v>
      </c>
      <c r="L420" s="124">
        <v>0</v>
      </c>
      <c r="M420" s="113">
        <v>0.22339693864913177</v>
      </c>
      <c r="N420" s="121">
        <f>M420*L419</f>
        <v>2903646.5485719889</v>
      </c>
      <c r="P420" s="92"/>
      <c r="Q420" s="92"/>
      <c r="R420" s="92" t="s">
        <v>539</v>
      </c>
      <c r="S420" s="124">
        <v>0</v>
      </c>
      <c r="T420" s="113">
        <v>0.31368555067824339</v>
      </c>
      <c r="U420" s="121">
        <f>T420*S419</f>
        <v>2850057.8808485675</v>
      </c>
      <c r="V420" s="124">
        <v>0</v>
      </c>
      <c r="W420" s="113">
        <v>0.31368555067824339</v>
      </c>
      <c r="X420" s="121">
        <f>W420*V419</f>
        <v>3067289.061805767</v>
      </c>
      <c r="Y420" s="124">
        <v>0</v>
      </c>
      <c r="Z420" s="113">
        <v>0.31368555067824339</v>
      </c>
      <c r="AA420" s="121">
        <f>Z420*Y419</f>
        <v>3103452.3819530075</v>
      </c>
      <c r="AC420" s="92"/>
      <c r="AD420" s="92"/>
      <c r="AE420" s="92" t="s">
        <v>539</v>
      </c>
      <c r="AF420" s="114"/>
      <c r="AG420" s="124">
        <v>0</v>
      </c>
      <c r="AH420" s="113">
        <v>0.19003250487407317</v>
      </c>
      <c r="AI420" s="121">
        <f>AH420*AG419</f>
        <v>487197.90676683042</v>
      </c>
      <c r="AJ420" s="124">
        <v>0</v>
      </c>
      <c r="AK420" s="113">
        <v>0.19003250487407317</v>
      </c>
      <c r="AL420" s="121">
        <f>AK420*AJ419</f>
        <v>490363.0338273028</v>
      </c>
      <c r="AM420" s="124">
        <v>0</v>
      </c>
      <c r="AN420" s="113">
        <v>0.19003250487407317</v>
      </c>
      <c r="AO420" s="121">
        <f>AN420*AM419</f>
        <v>462728.51155251637</v>
      </c>
    </row>
    <row r="421" spans="2:41" x14ac:dyDescent="0.2">
      <c r="B421" s="92"/>
      <c r="C421" s="92"/>
      <c r="D421" s="92" t="s">
        <v>540</v>
      </c>
      <c r="E421" s="92" t="s">
        <v>540</v>
      </c>
      <c r="F421" s="120"/>
      <c r="G421" s="113">
        <v>8.2000599753941347E-2</v>
      </c>
      <c r="H421" s="121">
        <f>G421*F419</f>
        <v>991585.66794238053</v>
      </c>
      <c r="I421" s="120"/>
      <c r="J421" s="113">
        <v>8.2000599753941347E-2</v>
      </c>
      <c r="K421" s="121">
        <f>J421*I419</f>
        <v>1066960.3886907313</v>
      </c>
      <c r="L421" s="120"/>
      <c r="M421" s="113">
        <v>8.2000599753941347E-2</v>
      </c>
      <c r="N421" s="121">
        <f>M421*L419</f>
        <v>1065819.253818545</v>
      </c>
      <c r="P421" s="92"/>
      <c r="Q421" s="92"/>
      <c r="R421" s="92" t="s">
        <v>540</v>
      </c>
      <c r="S421" s="120"/>
      <c r="T421" s="113">
        <v>3.8467301296643733E-2</v>
      </c>
      <c r="U421" s="121">
        <f>T421*S419</f>
        <v>349502.98149987368</v>
      </c>
      <c r="V421" s="120"/>
      <c r="W421" s="113">
        <v>3.8467301296643733E-2</v>
      </c>
      <c r="X421" s="121">
        <f>W421*V419</f>
        <v>376142.07045643718</v>
      </c>
      <c r="Y421" s="120"/>
      <c r="Z421" s="113">
        <v>3.8467301296643733E-2</v>
      </c>
      <c r="AA421" s="121">
        <f>Z421*Y419</f>
        <v>380576.7832730877</v>
      </c>
      <c r="AC421" s="92"/>
      <c r="AD421" s="92"/>
      <c r="AE421" s="92" t="s">
        <v>540</v>
      </c>
      <c r="AF421" s="114"/>
      <c r="AG421" s="120"/>
      <c r="AH421" s="113">
        <v>8.3329576045788223E-2</v>
      </c>
      <c r="AI421" s="121">
        <f>AH421*AG419</f>
        <v>213637.10933652156</v>
      </c>
      <c r="AJ421" s="120"/>
      <c r="AK421" s="113">
        <v>8.3329576045788223E-2</v>
      </c>
      <c r="AL421" s="121">
        <f>AK421*AJ419</f>
        <v>215025.02292664652</v>
      </c>
      <c r="AM421" s="120"/>
      <c r="AN421" s="113">
        <v>8.3329576045788223E-2</v>
      </c>
      <c r="AO421" s="121">
        <f>AN421*AM419</f>
        <v>202907.23798816034</v>
      </c>
    </row>
    <row r="422" spans="2:41" x14ac:dyDescent="0.2">
      <c r="B422" s="92"/>
      <c r="C422" s="92"/>
      <c r="D422" s="92" t="s">
        <v>466</v>
      </c>
      <c r="E422" s="92" t="s">
        <v>466</v>
      </c>
      <c r="F422" s="120"/>
      <c r="G422" s="113">
        <v>3.4244630069650499E-2</v>
      </c>
      <c r="H422" s="121">
        <f>G422*F419</f>
        <v>414100.43930101872</v>
      </c>
      <c r="I422" s="120"/>
      <c r="J422" s="113">
        <v>3.4244630069650499E-2</v>
      </c>
      <c r="K422" s="121">
        <f>J422*I419</f>
        <v>445578.00698193582</v>
      </c>
      <c r="L422" s="120"/>
      <c r="M422" s="113">
        <v>3.4244630069650499E-2</v>
      </c>
      <c r="N422" s="121">
        <f>M422*L419</f>
        <v>445101.4526436156</v>
      </c>
      <c r="P422" s="92"/>
      <c r="Q422" s="92"/>
      <c r="R422" s="92" t="s">
        <v>466</v>
      </c>
      <c r="S422" s="120"/>
      <c r="T422" s="113">
        <v>2.357708648499008E-2</v>
      </c>
      <c r="U422" s="121">
        <f>T422*S419</f>
        <v>214214.71597497721</v>
      </c>
      <c r="V422" s="120"/>
      <c r="W422" s="113">
        <v>2.357708648499008E-2</v>
      </c>
      <c r="X422" s="121">
        <f>W422*V419</f>
        <v>230542.14428524033</v>
      </c>
      <c r="Y422" s="120"/>
      <c r="Z422" s="113">
        <v>2.357708648499008E-2</v>
      </c>
      <c r="AA422" s="121">
        <f>Z422*Y419</f>
        <v>233260.23482161455</v>
      </c>
      <c r="AC422" s="92"/>
      <c r="AD422" s="92"/>
      <c r="AE422" s="92" t="s">
        <v>466</v>
      </c>
      <c r="AF422" s="114"/>
      <c r="AG422" s="120"/>
      <c r="AH422" s="113">
        <v>3.6956557481502512E-2</v>
      </c>
      <c r="AI422" s="121">
        <f>AH422*AG419</f>
        <v>94747.777272248015</v>
      </c>
      <c r="AJ422" s="120"/>
      <c r="AK422" s="113">
        <v>3.6956557481502512E-2</v>
      </c>
      <c r="AL422" s="121">
        <f>AK422*AJ419</f>
        <v>95363.315125754292</v>
      </c>
      <c r="AM422" s="120"/>
      <c r="AN422" s="113">
        <v>3.6956557481502512E-2</v>
      </c>
      <c r="AO422" s="121">
        <f>AN422*AM419</f>
        <v>89989.093428267501</v>
      </c>
    </row>
    <row r="423" spans="2:41" x14ac:dyDescent="0.2">
      <c r="B423" s="92"/>
      <c r="C423" s="92"/>
      <c r="D423" s="92" t="s">
        <v>541</v>
      </c>
      <c r="E423" s="92" t="s">
        <v>541</v>
      </c>
      <c r="F423" s="120"/>
      <c r="G423" s="113">
        <v>0.13855176940279104</v>
      </c>
      <c r="H423" s="121">
        <f>G423*F419</f>
        <v>1675426.1459076926</v>
      </c>
      <c r="I423" s="120"/>
      <c r="J423" s="113">
        <v>0.13855176940279104</v>
      </c>
      <c r="K423" s="121">
        <f>J423*I419</f>
        <v>1802782.5428031106</v>
      </c>
      <c r="L423" s="120"/>
      <c r="M423" s="113">
        <v>0.13855176940279104</v>
      </c>
      <c r="N423" s="121">
        <f>M423*L419</f>
        <v>1800854.431836324</v>
      </c>
      <c r="P423" s="92"/>
      <c r="Q423" s="92"/>
      <c r="R423" s="92" t="s">
        <v>541</v>
      </c>
      <c r="S423" s="120"/>
      <c r="T423" s="113">
        <v>0.15920029626679044</v>
      </c>
      <c r="U423" s="121">
        <f>T423*S419</f>
        <v>1446448.706443598</v>
      </c>
      <c r="V423" s="120"/>
      <c r="W423" s="113">
        <v>0.15920029626679044</v>
      </c>
      <c r="X423" s="121">
        <f>W423*V419</f>
        <v>1556696.9097541932</v>
      </c>
      <c r="Y423" s="120"/>
      <c r="Z423" s="113">
        <v>0.15920029626679044</v>
      </c>
      <c r="AA423" s="121">
        <f>Z423*Y419</f>
        <v>1575050.3572400061</v>
      </c>
      <c r="AC423" s="92"/>
      <c r="AD423" s="92"/>
      <c r="AE423" s="92" t="s">
        <v>541</v>
      </c>
      <c r="AF423" s="114"/>
      <c r="AG423" s="120"/>
      <c r="AH423" s="113">
        <v>0.15169905310366766</v>
      </c>
      <c r="AI423" s="121">
        <f>AH423*AG419</f>
        <v>388920.10174571245</v>
      </c>
      <c r="AJ423" s="120"/>
      <c r="AK423" s="113">
        <v>0.15169905310366766</v>
      </c>
      <c r="AL423" s="121">
        <f>AK423*AJ419</f>
        <v>391446.75779513217</v>
      </c>
      <c r="AM423" s="120"/>
      <c r="AN423" s="113">
        <v>0.15169905310366766</v>
      </c>
      <c r="AO423" s="121">
        <f>AN423*AM419</f>
        <v>369386.68515211105</v>
      </c>
    </row>
    <row r="424" spans="2:41" x14ac:dyDescent="0.2">
      <c r="B424" s="92"/>
      <c r="C424" s="92"/>
      <c r="D424" s="92" t="s">
        <v>542</v>
      </c>
      <c r="E424" s="92" t="s">
        <v>542</v>
      </c>
      <c r="F424" s="120"/>
      <c r="G424" s="113">
        <v>5.5186877759239784E-2</v>
      </c>
      <c r="H424" s="121">
        <f>G424*F419</f>
        <v>667342.88784174481</v>
      </c>
      <c r="I424" s="120"/>
      <c r="J424" s="113">
        <v>5.5186877759239784E-2</v>
      </c>
      <c r="K424" s="121">
        <f>J424*I419</f>
        <v>718070.51071960223</v>
      </c>
      <c r="L424" s="120"/>
      <c r="M424" s="113">
        <v>5.5186877759239784E-2</v>
      </c>
      <c r="N424" s="121">
        <f>M424*L419</f>
        <v>717302.52035261563</v>
      </c>
      <c r="P424" s="92"/>
      <c r="Q424" s="92"/>
      <c r="R424" s="92" t="s">
        <v>542</v>
      </c>
      <c r="S424" s="120"/>
      <c r="T424" s="113">
        <v>5.1402060709024824E-2</v>
      </c>
      <c r="U424" s="121">
        <f>T424*S419</f>
        <v>467024.53427917353</v>
      </c>
      <c r="V424" s="120"/>
      <c r="W424" s="113">
        <v>5.1402060709024824E-2</v>
      </c>
      <c r="X424" s="121">
        <f>W424*V419</f>
        <v>502621.10647483886</v>
      </c>
      <c r="Y424" s="120"/>
      <c r="Z424" s="113">
        <v>5.1402060709024824E-2</v>
      </c>
      <c r="AA424" s="121">
        <f>Z424*Y419</f>
        <v>508547.00638839608</v>
      </c>
      <c r="AC424" s="92"/>
      <c r="AD424" s="92"/>
      <c r="AE424" s="92" t="s">
        <v>542</v>
      </c>
      <c r="AF424" s="114"/>
      <c r="AG424" s="120"/>
      <c r="AH424" s="113">
        <v>5.2820754264690233E-2</v>
      </c>
      <c r="AI424" s="121">
        <f>AH424*AG419</f>
        <v>135419.78478184665</v>
      </c>
      <c r="AJ424" s="120"/>
      <c r="AK424" s="113">
        <v>5.2820754264690233E-2</v>
      </c>
      <c r="AL424" s="121">
        <f>AK424*AJ419</f>
        <v>136299.55216053021</v>
      </c>
      <c r="AM424" s="120"/>
      <c r="AN424" s="113">
        <v>5.2820754264690233E-2</v>
      </c>
      <c r="AO424" s="121">
        <f>AN424*AM419</f>
        <v>128618.35934951152</v>
      </c>
    </row>
    <row r="425" spans="2:41" x14ac:dyDescent="0.2">
      <c r="B425" s="92"/>
      <c r="C425" s="92"/>
      <c r="D425" s="92" t="s">
        <v>543</v>
      </c>
      <c r="E425" s="92" t="s">
        <v>543</v>
      </c>
      <c r="F425" s="120"/>
      <c r="G425" s="113">
        <v>4.3266996863324671E-2</v>
      </c>
      <c r="H425" s="121">
        <f>G425*F419</f>
        <v>523202.68526473251</v>
      </c>
      <c r="I425" s="120"/>
      <c r="J425" s="113">
        <v>4.3266996863324671E-2</v>
      </c>
      <c r="K425" s="121">
        <f>J425*I419</f>
        <v>562973.58713592414</v>
      </c>
      <c r="L425" s="120"/>
      <c r="M425" s="113">
        <v>4.3266996863324671E-2</v>
      </c>
      <c r="N425" s="121">
        <f>M425*L419</f>
        <v>562371.47594303451</v>
      </c>
      <c r="P425" s="92"/>
      <c r="Q425" s="92"/>
      <c r="R425" s="92" t="s">
        <v>543</v>
      </c>
      <c r="S425" s="120"/>
      <c r="T425" s="113">
        <v>4.2162838542559297E-2</v>
      </c>
      <c r="U425" s="121">
        <f>T425*S419</f>
        <v>383079.58402083121</v>
      </c>
      <c r="V425" s="120"/>
      <c r="W425" s="113">
        <v>4.2162838542559297E-2</v>
      </c>
      <c r="X425" s="121">
        <f>W425*V419</f>
        <v>412277.87890341139</v>
      </c>
      <c r="Y425" s="120"/>
      <c r="Z425" s="113">
        <v>4.2162838542559297E-2</v>
      </c>
      <c r="AA425" s="121">
        <f>Z425*Y419</f>
        <v>417138.63269087212</v>
      </c>
      <c r="AC425" s="92"/>
      <c r="AD425" s="92"/>
      <c r="AE425" s="92" t="s">
        <v>543</v>
      </c>
      <c r="AF425" s="114"/>
      <c r="AG425" s="120"/>
      <c r="AH425" s="113">
        <v>3.908667470565011E-2</v>
      </c>
      <c r="AI425" s="121">
        <f>AH425*AG419</f>
        <v>100208.88853560995</v>
      </c>
      <c r="AJ425" s="120"/>
      <c r="AK425" s="113">
        <v>3.908667470565011E-2</v>
      </c>
      <c r="AL425" s="121">
        <f>AK425*AJ419</f>
        <v>100859.90501248433</v>
      </c>
      <c r="AM425" s="120"/>
      <c r="AN425" s="113">
        <v>3.908667470565011E-2</v>
      </c>
      <c r="AO425" s="121">
        <f>AN425*AM419</f>
        <v>95175.921719645106</v>
      </c>
    </row>
    <row r="426" spans="2:41" x14ac:dyDescent="0.2">
      <c r="B426" s="92"/>
      <c r="C426" s="92"/>
      <c r="D426" s="92" t="s">
        <v>544</v>
      </c>
      <c r="E426" s="92" t="s">
        <v>544</v>
      </c>
      <c r="F426" s="120"/>
      <c r="G426" s="113">
        <v>0.12727106237330707</v>
      </c>
      <c r="H426" s="121">
        <f>G426*F419</f>
        <v>1539015.1019853519</v>
      </c>
      <c r="I426" s="120"/>
      <c r="J426" s="113">
        <v>0.12727106237330707</v>
      </c>
      <c r="K426" s="121">
        <f>J426*I419</f>
        <v>1656002.304695084</v>
      </c>
      <c r="L426" s="120"/>
      <c r="M426" s="113">
        <v>0.12727106237330707</v>
      </c>
      <c r="N426" s="121">
        <f>M426*L419</f>
        <v>1654231.1780456426</v>
      </c>
      <c r="P426" s="92"/>
      <c r="Q426" s="92"/>
      <c r="R426" s="92" t="s">
        <v>544</v>
      </c>
      <c r="S426" s="120"/>
      <c r="T426" s="113">
        <v>7.5991197120463552E-2</v>
      </c>
      <c r="U426" s="121">
        <f>T426*S419</f>
        <v>690434.44863817131</v>
      </c>
      <c r="V426" s="120"/>
      <c r="W426" s="113">
        <v>7.5991197120463552E-2</v>
      </c>
      <c r="X426" s="121">
        <f>W426*V419</f>
        <v>743059.30642054975</v>
      </c>
      <c r="Y426" s="120"/>
      <c r="Z426" s="113">
        <v>7.5991197120463552E-2</v>
      </c>
      <c r="AA426" s="121">
        <f>Z426*Y419</f>
        <v>751819.97130899469</v>
      </c>
      <c r="AC426" s="92"/>
      <c r="AD426" s="92"/>
      <c r="AE426" s="92" t="s">
        <v>544</v>
      </c>
      <c r="AF426" s="114"/>
      <c r="AG426" s="120"/>
      <c r="AH426" s="113">
        <v>0.13901257746440798</v>
      </c>
      <c r="AI426" s="121">
        <f>AH426*AG419</f>
        <v>356395.01147343783</v>
      </c>
      <c r="AJ426" s="120"/>
      <c r="AK426" s="113">
        <v>0.13901257746440798</v>
      </c>
      <c r="AL426" s="121">
        <f>AK426*AJ419</f>
        <v>358710.36521236884</v>
      </c>
      <c r="AM426" s="120"/>
      <c r="AN426" s="113">
        <v>0.13901257746440798</v>
      </c>
      <c r="AO426" s="121">
        <f>AN426*AM419</f>
        <v>338495.15955078322</v>
      </c>
    </row>
    <row r="427" spans="2:41" x14ac:dyDescent="0.2">
      <c r="B427" s="92"/>
      <c r="C427" s="92"/>
      <c r="D427" s="92" t="s">
        <v>545</v>
      </c>
      <c r="E427" s="92" t="s">
        <v>545</v>
      </c>
      <c r="F427" s="120"/>
      <c r="G427" s="113">
        <v>8.5617196210937316E-2</v>
      </c>
      <c r="H427" s="121">
        <f>G427*F419</f>
        <v>1035319.0701888199</v>
      </c>
      <c r="I427" s="120"/>
      <c r="J427" s="113">
        <v>8.5617196210937316E-2</v>
      </c>
      <c r="K427" s="121">
        <f>J427*I419</f>
        <v>1114018.1562323456</v>
      </c>
      <c r="L427" s="120"/>
      <c r="M427" s="113">
        <v>8.5617196210937316E-2</v>
      </c>
      <c r="N427" s="121">
        <f>M427*L419</f>
        <v>1112826.6921632013</v>
      </c>
      <c r="P427" s="92"/>
      <c r="Q427" s="92"/>
      <c r="R427" s="92" t="s">
        <v>545</v>
      </c>
      <c r="S427" s="120"/>
      <c r="T427" s="113">
        <v>8.7950855119824825E-2</v>
      </c>
      <c r="U427" s="121">
        <f>T427*S419</f>
        <v>799096.50673945737</v>
      </c>
      <c r="V427" s="120"/>
      <c r="W427" s="113">
        <v>8.7950855119824825E-2</v>
      </c>
      <c r="X427" s="121">
        <f>W427*V419</f>
        <v>860003.57779378328</v>
      </c>
      <c r="Y427" s="120"/>
      <c r="Z427" s="113">
        <v>8.7950855119824825E-2</v>
      </c>
      <c r="AA427" s="121">
        <f>Z427*Y419</f>
        <v>870143.01495958446</v>
      </c>
      <c r="AC427" s="92"/>
      <c r="AD427" s="92"/>
      <c r="AE427" s="92" t="s">
        <v>545</v>
      </c>
      <c r="AF427" s="114"/>
      <c r="AG427" s="120"/>
      <c r="AH427" s="113">
        <v>9.1517162314683764E-2</v>
      </c>
      <c r="AI427" s="121">
        <f>AH427*AG419</f>
        <v>234628.12292297132</v>
      </c>
      <c r="AJ427" s="120"/>
      <c r="AK427" s="113">
        <v>9.1517162314683764E-2</v>
      </c>
      <c r="AL427" s="121">
        <f>AK427*AJ419</f>
        <v>236152.40660871129</v>
      </c>
      <c r="AM427" s="120"/>
      <c r="AN427" s="113">
        <v>9.1517162314683764E-2</v>
      </c>
      <c r="AO427" s="121">
        <f>AN427*AM419</f>
        <v>222843.98307250487</v>
      </c>
    </row>
    <row r="428" spans="2:41" x14ac:dyDescent="0.2">
      <c r="B428" s="92"/>
      <c r="C428" s="92"/>
      <c r="D428" s="92" t="s">
        <v>546</v>
      </c>
      <c r="E428" s="92" t="s">
        <v>546</v>
      </c>
      <c r="F428" s="120"/>
      <c r="G428" s="113">
        <v>0.14823803407575956</v>
      </c>
      <c r="H428" s="121">
        <f>G428*F419</f>
        <v>1792556.523666308</v>
      </c>
      <c r="I428" s="120"/>
      <c r="J428" s="113">
        <v>0.14823803407575956</v>
      </c>
      <c r="K428" s="121">
        <f>J428*I419</f>
        <v>1928816.5078160926</v>
      </c>
      <c r="L428" s="120"/>
      <c r="M428" s="113">
        <v>0.14823803407575956</v>
      </c>
      <c r="N428" s="121">
        <f>M428*L419</f>
        <v>1926753.6010742418</v>
      </c>
      <c r="P428" s="92"/>
      <c r="Q428" s="92"/>
      <c r="R428" s="92" t="s">
        <v>546</v>
      </c>
      <c r="S428" s="120"/>
      <c r="T428" s="113">
        <v>0.16040082512690967</v>
      </c>
      <c r="U428" s="121">
        <f>T428*S419</f>
        <v>1457356.3709234279</v>
      </c>
      <c r="V428" s="120"/>
      <c r="W428" s="113">
        <v>0.16040082512690967</v>
      </c>
      <c r="X428" s="121">
        <f>W428*V419</f>
        <v>1568435.9555376661</v>
      </c>
      <c r="Y428" s="120"/>
      <c r="Z428" s="113">
        <v>0.16040082512690967</v>
      </c>
      <c r="AA428" s="121">
        <f>Z428*Y419</f>
        <v>1586927.8063047926</v>
      </c>
      <c r="AC428" s="92"/>
      <c r="AD428" s="92"/>
      <c r="AE428" s="92" t="s">
        <v>546</v>
      </c>
      <c r="AF428" s="114"/>
      <c r="AG428" s="120"/>
      <c r="AH428" s="113">
        <v>0.15360948989974327</v>
      </c>
      <c r="AI428" s="121">
        <f>AH428*AG419</f>
        <v>393818.004915884</v>
      </c>
      <c r="AJ428" s="120"/>
      <c r="AK428" s="113">
        <v>0.15360948989974327</v>
      </c>
      <c r="AL428" s="121">
        <f>AK428*AJ419</f>
        <v>396376.48065428052</v>
      </c>
      <c r="AM428" s="120"/>
      <c r="AN428" s="113">
        <v>0.15360948989974327</v>
      </c>
      <c r="AO428" s="121">
        <f>AN428*AM419</f>
        <v>374038.59233845805</v>
      </c>
    </row>
    <row r="429" spans="2:41" x14ac:dyDescent="0.2">
      <c r="B429" s="92"/>
      <c r="C429" s="92"/>
      <c r="D429" s="92" t="s">
        <v>547</v>
      </c>
      <c r="E429" s="92" t="s">
        <v>547</v>
      </c>
      <c r="F429" s="120"/>
      <c r="G429" s="113">
        <v>2.5518412836693805E-2</v>
      </c>
      <c r="H429" s="121">
        <f>G429*F419</f>
        <v>308579.35811970971</v>
      </c>
      <c r="I429" s="120"/>
      <c r="J429" s="113">
        <v>2.5518412836693805E-2</v>
      </c>
      <c r="K429" s="121">
        <f>J429*I419</f>
        <v>332035.81145393633</v>
      </c>
      <c r="L429" s="120"/>
      <c r="M429" s="113">
        <v>2.5518412836693805E-2</v>
      </c>
      <c r="N429" s="121">
        <f>M429*L419</f>
        <v>331680.69270043727</v>
      </c>
      <c r="P429" s="92"/>
      <c r="Q429" s="92"/>
      <c r="R429" s="92" t="s">
        <v>547</v>
      </c>
      <c r="S429" s="120"/>
      <c r="T429" s="113">
        <v>2.3168938079688464E-2</v>
      </c>
      <c r="U429" s="121">
        <f>T429*S419</f>
        <v>210506.39540818508</v>
      </c>
      <c r="V429" s="120"/>
      <c r="W429" s="113">
        <v>2.3168938079688464E-2</v>
      </c>
      <c r="X429" s="121">
        <f>W429*V419</f>
        <v>226551.17582504742</v>
      </c>
      <c r="Y429" s="120"/>
      <c r="Z429" s="113">
        <v>2.3168938079688464E-2</v>
      </c>
      <c r="AA429" s="121">
        <f>Z429*Y419</f>
        <v>229222.21286655523</v>
      </c>
      <c r="AC429" s="92"/>
      <c r="AD429" s="92"/>
      <c r="AE429" s="92" t="s">
        <v>547</v>
      </c>
      <c r="AF429" s="114"/>
      <c r="AG429" s="120"/>
      <c r="AH429" s="113">
        <v>2.4327880361578333E-2</v>
      </c>
      <c r="AI429" s="121">
        <f>AH429*AG419</f>
        <v>62370.868584240423</v>
      </c>
      <c r="AJ429" s="120"/>
      <c r="AK429" s="113">
        <v>2.4327880361578333E-2</v>
      </c>
      <c r="AL429" s="121">
        <f>AK429*AJ419</f>
        <v>62776.066802868292</v>
      </c>
      <c r="AM429" s="120"/>
      <c r="AN429" s="113">
        <v>2.4327880361578333E-2</v>
      </c>
      <c r="AO429" s="121">
        <f>AN429*AM419</f>
        <v>59238.307027529467</v>
      </c>
    </row>
    <row r="430" spans="2:41" x14ac:dyDescent="0.2">
      <c r="B430" s="75" t="s">
        <v>12</v>
      </c>
      <c r="C430" t="s">
        <v>122</v>
      </c>
      <c r="D430" s="80" t="s">
        <v>548</v>
      </c>
      <c r="E430" s="80" t="s">
        <v>548</v>
      </c>
      <c r="F430" s="115">
        <v>4446803.997785422</v>
      </c>
      <c r="G430" s="116">
        <v>0.12944559384905346</v>
      </c>
      <c r="H430" s="117">
        <f>G430*F430</f>
        <v>575619.18422367901</v>
      </c>
      <c r="I430" s="115">
        <v>4869712.1367123965</v>
      </c>
      <c r="J430" s="116">
        <v>0.12944559384905346</v>
      </c>
      <c r="K430" s="117">
        <f>J430*I430</f>
        <v>630362.77941067924</v>
      </c>
      <c r="L430" s="115">
        <v>4714863.4740828937</v>
      </c>
      <c r="M430" s="116">
        <v>0.12944559384905346</v>
      </c>
      <c r="N430" s="117">
        <f>M430*L430</f>
        <v>610318.30231987149</v>
      </c>
      <c r="P430" s="75" t="s">
        <v>12</v>
      </c>
      <c r="Q430" t="s">
        <v>122</v>
      </c>
      <c r="R430" s="80" t="s">
        <v>548</v>
      </c>
      <c r="S430" s="115">
        <v>3010952.3313803645</v>
      </c>
      <c r="T430" s="116">
        <v>0.14842495821007687</v>
      </c>
      <c r="U430" s="117">
        <f>T430*S430</f>
        <v>446900.4739576641</v>
      </c>
      <c r="V430" s="115">
        <v>3382677.8592897365</v>
      </c>
      <c r="W430" s="116">
        <v>0.14842495821007687</v>
      </c>
      <c r="X430" s="117">
        <f>W430*V430</f>
        <v>502073.8199032314</v>
      </c>
      <c r="Y430" s="115">
        <v>3540049.627708389</v>
      </c>
      <c r="Z430" s="116">
        <v>0.14842495821007687</v>
      </c>
      <c r="AA430" s="117">
        <f>Z430*Y430</f>
        <v>525431.71805421577</v>
      </c>
      <c r="AC430" s="75" t="s">
        <v>12</v>
      </c>
      <c r="AD430" t="s">
        <v>122</v>
      </c>
      <c r="AE430" s="80" t="s">
        <v>548</v>
      </c>
      <c r="AF430" s="118"/>
      <c r="AG430" s="115">
        <v>960188.78669648932</v>
      </c>
      <c r="AH430" s="116">
        <v>0.12695946074122785</v>
      </c>
      <c r="AI430" s="117">
        <f>AH430*AG430</f>
        <v>121905.05056876014</v>
      </c>
      <c r="AJ430" s="115">
        <v>958871.22809972975</v>
      </c>
      <c r="AK430" s="116">
        <v>0.12695946074122785</v>
      </c>
      <c r="AL430" s="117">
        <f>AK430*AJ430</f>
        <v>121737.77403982058</v>
      </c>
      <c r="AM430" s="115">
        <v>925524.01336356648</v>
      </c>
      <c r="AN430" s="116">
        <v>0.12695946074122785</v>
      </c>
      <c r="AO430" s="117">
        <f>AN430*AM430</f>
        <v>117504.02963969536</v>
      </c>
    </row>
    <row r="431" spans="2:41" x14ac:dyDescent="0.2">
      <c r="B431" s="80"/>
      <c r="C431" s="80"/>
      <c r="D431" s="80" t="s">
        <v>549</v>
      </c>
      <c r="E431" s="80" t="s">
        <v>549</v>
      </c>
      <c r="F431" s="119">
        <v>0</v>
      </c>
      <c r="G431" s="116">
        <v>8.3462227892465296E-2</v>
      </c>
      <c r="H431" s="117">
        <f>G431*F430</f>
        <v>371140.16865629266</v>
      </c>
      <c r="I431" s="119">
        <v>0</v>
      </c>
      <c r="J431" s="116">
        <v>8.3462227892465296E-2</v>
      </c>
      <c r="K431" s="117">
        <f>J431*I430</f>
        <v>406437.02412499418</v>
      </c>
      <c r="L431" s="119">
        <v>0</v>
      </c>
      <c r="M431" s="116">
        <v>8.3462227892465296E-2</v>
      </c>
      <c r="N431" s="117">
        <f>M431*L430</f>
        <v>393513.00975576713</v>
      </c>
      <c r="P431" s="80"/>
      <c r="Q431" s="80"/>
      <c r="R431" s="80" t="s">
        <v>549</v>
      </c>
      <c r="S431" s="119">
        <v>0</v>
      </c>
      <c r="T431" s="116">
        <v>5.3306335590752242E-2</v>
      </c>
      <c r="U431" s="117">
        <f>T431*S430</f>
        <v>160502.83542431955</v>
      </c>
      <c r="V431" s="119">
        <v>0</v>
      </c>
      <c r="W431" s="116">
        <v>5.3306335590752242E-2</v>
      </c>
      <c r="X431" s="117">
        <f>W431*V430</f>
        <v>180318.16116270609</v>
      </c>
      <c r="Y431" s="119">
        <v>0</v>
      </c>
      <c r="Z431" s="116">
        <v>5.3306335590752242E-2</v>
      </c>
      <c r="AA431" s="117">
        <f>Z431*Y430</f>
        <v>188707.07346254092</v>
      </c>
      <c r="AC431" s="80"/>
      <c r="AD431" s="80"/>
      <c r="AE431" s="80" t="s">
        <v>549</v>
      </c>
      <c r="AF431" s="118"/>
      <c r="AG431" s="119">
        <v>0</v>
      </c>
      <c r="AH431" s="116">
        <v>8.4947581521884502E-2</v>
      </c>
      <c r="AI431" s="117">
        <f>AH431*AG430</f>
        <v>81565.715234299394</v>
      </c>
      <c r="AJ431" s="119">
        <v>0</v>
      </c>
      <c r="AK431" s="116">
        <v>8.4947581521884502E-2</v>
      </c>
      <c r="AL431" s="117">
        <f>AK431*AJ430</f>
        <v>81453.791817991296</v>
      </c>
      <c r="AM431" s="119">
        <v>0</v>
      </c>
      <c r="AN431" s="116">
        <v>8.4947581521884502E-2</v>
      </c>
      <c r="AO431" s="117">
        <f>AN431*AM430</f>
        <v>78621.026575663287</v>
      </c>
    </row>
    <row r="432" spans="2:41" x14ac:dyDescent="0.2">
      <c r="B432" s="80"/>
      <c r="C432" s="80"/>
      <c r="D432" s="80" t="s">
        <v>550</v>
      </c>
      <c r="E432" s="80" t="s">
        <v>550</v>
      </c>
      <c r="F432" s="115"/>
      <c r="G432" s="116">
        <v>0.1864569430060049</v>
      </c>
      <c r="H432" s="117">
        <f>G432*F430</f>
        <v>829137.47957395122</v>
      </c>
      <c r="I432" s="115"/>
      <c r="J432" s="116">
        <v>0.1864569430060049</v>
      </c>
      <c r="K432" s="117">
        <f>J432*I430</f>
        <v>907991.63833063364</v>
      </c>
      <c r="L432" s="115"/>
      <c r="M432" s="116">
        <v>0.1864569430060049</v>
      </c>
      <c r="N432" s="117">
        <f>M432*L430</f>
        <v>879119.03006816842</v>
      </c>
      <c r="P432" s="80"/>
      <c r="Q432" s="80"/>
      <c r="R432" s="80" t="s">
        <v>550</v>
      </c>
      <c r="S432" s="115"/>
      <c r="T432" s="116">
        <v>0.23384993266563697</v>
      </c>
      <c r="U432" s="117">
        <f>T432*S430</f>
        <v>704110.99995274085</v>
      </c>
      <c r="V432" s="115"/>
      <c r="W432" s="116">
        <v>0.23384993266563697</v>
      </c>
      <c r="X432" s="117">
        <f>W432*V430</f>
        <v>791038.98962444591</v>
      </c>
      <c r="Y432" s="115"/>
      <c r="Z432" s="116">
        <v>0.23384993266563697</v>
      </c>
      <c r="AA432" s="117">
        <f>Z432*Y430</f>
        <v>827840.36707261996</v>
      </c>
      <c r="AC432" s="80"/>
      <c r="AD432" s="80"/>
      <c r="AE432" s="80" t="s">
        <v>550</v>
      </c>
      <c r="AF432" s="118"/>
      <c r="AG432" s="115"/>
      <c r="AH432" s="116">
        <v>0.19309495446915373</v>
      </c>
      <c r="AI432" s="117">
        <f>AH432*AG430</f>
        <v>185407.61004895056</v>
      </c>
      <c r="AJ432" s="115"/>
      <c r="AK432" s="116">
        <v>0.19309495446915373</v>
      </c>
      <c r="AL432" s="117">
        <f>AK432*AJ430</f>
        <v>185153.19613169885</v>
      </c>
      <c r="AM432" s="115"/>
      <c r="AN432" s="116">
        <v>0.19309495446915373</v>
      </c>
      <c r="AO432" s="117">
        <f>AN432*AM430</f>
        <v>178714.01722054629</v>
      </c>
    </row>
    <row r="433" spans="2:41" x14ac:dyDescent="0.2">
      <c r="B433" s="80"/>
      <c r="C433" s="80"/>
      <c r="D433" s="80" t="s">
        <v>551</v>
      </c>
      <c r="E433" s="80" t="s">
        <v>551</v>
      </c>
      <c r="F433" s="115"/>
      <c r="G433" s="116">
        <v>9.2594868386112902E-2</v>
      </c>
      <c r="H433" s="117">
        <f>G433*F430</f>
        <v>411751.23091378185</v>
      </c>
      <c r="I433" s="115"/>
      <c r="J433" s="116">
        <v>9.2594868386112902E-2</v>
      </c>
      <c r="K433" s="117">
        <f>J433*I430</f>
        <v>450910.35437714099</v>
      </c>
      <c r="L433" s="115"/>
      <c r="M433" s="116">
        <v>9.2594868386112902E-2</v>
      </c>
      <c r="N433" s="117">
        <f>M433*L430</f>
        <v>436572.16284119658</v>
      </c>
      <c r="P433" s="80"/>
      <c r="Q433" s="80"/>
      <c r="R433" s="80" t="s">
        <v>551</v>
      </c>
      <c r="S433" s="115"/>
      <c r="T433" s="116">
        <v>6.1712529212859933E-2</v>
      </c>
      <c r="U433" s="117">
        <f>T433*S430</f>
        <v>185813.48370883946</v>
      </c>
      <c r="V433" s="115"/>
      <c r="W433" s="116">
        <v>6.1712529212859933E-2</v>
      </c>
      <c r="X433" s="117">
        <f>W433*V430</f>
        <v>208753.60620911236</v>
      </c>
      <c r="Y433" s="115"/>
      <c r="Z433" s="116">
        <v>6.1712529212859933E-2</v>
      </c>
      <c r="AA433" s="117">
        <f>Z433*Y430</f>
        <v>218465.41606492788</v>
      </c>
      <c r="AC433" s="80"/>
      <c r="AD433" s="80"/>
      <c r="AE433" s="80" t="s">
        <v>551</v>
      </c>
      <c r="AF433" s="118"/>
      <c r="AG433" s="115"/>
      <c r="AH433" s="116">
        <v>8.2273273604853231E-2</v>
      </c>
      <c r="AI433" s="117">
        <f>AH433*AG430</f>
        <v>78997.874760192324</v>
      </c>
      <c r="AJ433" s="115"/>
      <c r="AK433" s="116">
        <v>8.2273273604853231E-2</v>
      </c>
      <c r="AL433" s="117">
        <f>AK433*AJ430</f>
        <v>78889.474901270703</v>
      </c>
      <c r="AM433" s="115"/>
      <c r="AN433" s="116">
        <v>8.2273273604853231E-2</v>
      </c>
      <c r="AO433" s="117">
        <f>AN433*AM430</f>
        <v>76145.890379322547</v>
      </c>
    </row>
    <row r="434" spans="2:41" x14ac:dyDescent="0.2">
      <c r="B434" s="80"/>
      <c r="C434" s="80"/>
      <c r="D434" s="80" t="s">
        <v>552</v>
      </c>
      <c r="E434" s="80" t="s">
        <v>552</v>
      </c>
      <c r="F434" s="115"/>
      <c r="G434" s="116">
        <v>0.10278972157787418</v>
      </c>
      <c r="H434" s="117">
        <f>G434*F430</f>
        <v>457085.74484374135</v>
      </c>
      <c r="I434" s="115"/>
      <c r="J434" s="116">
        <v>0.10278972157787418</v>
      </c>
      <c r="K434" s="117">
        <f>J434*I430</f>
        <v>500556.35469706199</v>
      </c>
      <c r="L434" s="115"/>
      <c r="M434" s="116">
        <v>0.10278972157787418</v>
      </c>
      <c r="N434" s="117">
        <f>M434*L430</f>
        <v>484639.50377866923</v>
      </c>
      <c r="P434" s="80"/>
      <c r="Q434" s="80"/>
      <c r="R434" s="80" t="s">
        <v>552</v>
      </c>
      <c r="S434" s="115"/>
      <c r="T434" s="116">
        <v>0.11267028483817498</v>
      </c>
      <c r="U434" s="117">
        <f>T434*S430</f>
        <v>339244.8568107927</v>
      </c>
      <c r="V434" s="115"/>
      <c r="W434" s="116">
        <v>0.11267028483817498</v>
      </c>
      <c r="X434" s="117">
        <f>W434*V430</f>
        <v>381127.27792196261</v>
      </c>
      <c r="Y434" s="115"/>
      <c r="Z434" s="116">
        <v>0.11267028483817498</v>
      </c>
      <c r="AA434" s="117">
        <f>Z434*Y430</f>
        <v>398858.39989517949</v>
      </c>
      <c r="AC434" s="80"/>
      <c r="AD434" s="80"/>
      <c r="AE434" s="80" t="s">
        <v>552</v>
      </c>
      <c r="AF434" s="118"/>
      <c r="AG434" s="115"/>
      <c r="AH434" s="116">
        <v>0.12433950966481649</v>
      </c>
      <c r="AI434" s="117">
        <f>AH434*AG430</f>
        <v>119389.40292349656</v>
      </c>
      <c r="AJ434" s="115"/>
      <c r="AK434" s="116">
        <v>0.12433950966481649</v>
      </c>
      <c r="AL434" s="117">
        <f>AK434*AJ430</f>
        <v>119225.57833362081</v>
      </c>
      <c r="AM434" s="115"/>
      <c r="AN434" s="116">
        <v>0.12433950966481649</v>
      </c>
      <c r="AO434" s="117">
        <f>AN434*AM430</f>
        <v>115079.20200463892</v>
      </c>
    </row>
    <row r="435" spans="2:41" x14ac:dyDescent="0.2">
      <c r="B435" s="80"/>
      <c r="C435" s="80"/>
      <c r="D435" s="80" t="s">
        <v>553</v>
      </c>
      <c r="E435" s="80" t="s">
        <v>553</v>
      </c>
      <c r="F435" s="115"/>
      <c r="G435" s="116">
        <v>5.3882251138386496E-2</v>
      </c>
      <c r="H435" s="117">
        <f>G435*F430</f>
        <v>239603.80977185519</v>
      </c>
      <c r="I435" s="115"/>
      <c r="J435" s="116">
        <v>5.3882251138386496E-2</v>
      </c>
      <c r="K435" s="117">
        <f>J435*I430</f>
        <v>262391.05232198606</v>
      </c>
      <c r="L435" s="115"/>
      <c r="M435" s="116">
        <v>5.3882251138386496E-2</v>
      </c>
      <c r="N435" s="117">
        <f>M435*L430</f>
        <v>254047.45779373992</v>
      </c>
      <c r="P435" s="80"/>
      <c r="Q435" s="80"/>
      <c r="R435" s="80" t="s">
        <v>553</v>
      </c>
      <c r="S435" s="115"/>
      <c r="T435" s="116">
        <v>1.829246680066729E-2</v>
      </c>
      <c r="U435" s="117">
        <f>T435*S430</f>
        <v>55077.745560167095</v>
      </c>
      <c r="V435" s="115"/>
      <c r="W435" s="116">
        <v>1.829246680066729E-2</v>
      </c>
      <c r="X435" s="117">
        <f>W435*V430</f>
        <v>61877.522438409804</v>
      </c>
      <c r="Y435" s="115"/>
      <c r="Z435" s="116">
        <v>1.829246680066729E-2</v>
      </c>
      <c r="AA435" s="117">
        <f>Z435*Y430</f>
        <v>64756.240287570305</v>
      </c>
      <c r="AC435" s="80"/>
      <c r="AD435" s="80"/>
      <c r="AE435" s="80" t="s">
        <v>553</v>
      </c>
      <c r="AF435" s="118"/>
      <c r="AG435" s="115"/>
      <c r="AH435" s="116">
        <v>5.0415787269457675E-2</v>
      </c>
      <c r="AI435" s="117">
        <f>AH435*AG430</f>
        <v>48408.673608608879</v>
      </c>
      <c r="AJ435" s="115"/>
      <c r="AK435" s="116">
        <v>5.0415787269457675E-2</v>
      </c>
      <c r="AL435" s="117">
        <f>AK435*AJ430</f>
        <v>48342.247854679605</v>
      </c>
      <c r="AM435" s="115"/>
      <c r="AN435" s="116">
        <v>5.0415787269457675E-2</v>
      </c>
      <c r="AO435" s="117">
        <f>AN435*AM430</f>
        <v>46661.02177051227</v>
      </c>
    </row>
    <row r="436" spans="2:41" x14ac:dyDescent="0.2">
      <c r="B436" s="80"/>
      <c r="C436" s="80"/>
      <c r="D436" s="80" t="s">
        <v>554</v>
      </c>
      <c r="E436" s="80" t="s">
        <v>554</v>
      </c>
      <c r="F436" s="115"/>
      <c r="G436" s="116">
        <v>0.11059173378777495</v>
      </c>
      <c r="H436" s="117">
        <f>G436*F430</f>
        <v>491779.76392949879</v>
      </c>
      <c r="I436" s="115"/>
      <c r="J436" s="116">
        <v>0.11059173378777495</v>
      </c>
      <c r="K436" s="117">
        <f>J436*I430</f>
        <v>538549.90824639413</v>
      </c>
      <c r="L436" s="115"/>
      <c r="M436" s="116">
        <v>0.11059173378777495</v>
      </c>
      <c r="N436" s="117">
        <f>M436*L430</f>
        <v>521424.92617147916</v>
      </c>
      <c r="P436" s="80"/>
      <c r="Q436" s="80"/>
      <c r="R436" s="80" t="s">
        <v>554</v>
      </c>
      <c r="S436" s="115"/>
      <c r="T436" s="116">
        <v>0.12347695957976103</v>
      </c>
      <c r="U436" s="117">
        <f>T436*S430</f>
        <v>371783.23931844049</v>
      </c>
      <c r="V436" s="115"/>
      <c r="W436" s="116">
        <v>0.12347695957976103</v>
      </c>
      <c r="X436" s="117">
        <f>W436*V430</f>
        <v>417682.77730287134</v>
      </c>
      <c r="Y436" s="115"/>
      <c r="Z436" s="116">
        <v>0.12347695957976103</v>
      </c>
      <c r="AA436" s="117">
        <f>Z436*Y430</f>
        <v>437114.56479089684</v>
      </c>
      <c r="AC436" s="80"/>
      <c r="AD436" s="80"/>
      <c r="AE436" s="80" t="s">
        <v>554</v>
      </c>
      <c r="AF436" s="118"/>
      <c r="AG436" s="115"/>
      <c r="AH436" s="116">
        <v>0.10275133168179333</v>
      </c>
      <c r="AI436" s="117">
        <f>AH436*AG430</f>
        <v>98660.676498989676</v>
      </c>
      <c r="AJ436" s="115"/>
      <c r="AK436" s="116">
        <v>0.10275133168179333</v>
      </c>
      <c r="AL436" s="117">
        <f>AK436*AJ430</f>
        <v>98525.295598603843</v>
      </c>
      <c r="AM436" s="115"/>
      <c r="AN436" s="116">
        <v>0.10275133168179333</v>
      </c>
      <c r="AO436" s="117">
        <f>AN436*AM430</f>
        <v>95098.824876584345</v>
      </c>
    </row>
    <row r="437" spans="2:41" x14ac:dyDescent="0.2">
      <c r="B437" s="80"/>
      <c r="C437" s="80"/>
      <c r="D437" s="80" t="s">
        <v>555</v>
      </c>
      <c r="E437" s="80" t="s">
        <v>555</v>
      </c>
      <c r="F437" s="115"/>
      <c r="G437" s="116">
        <v>4.1772366341565614E-2</v>
      </c>
      <c r="H437" s="117">
        <f>G437*F430</f>
        <v>185753.52564463118</v>
      </c>
      <c r="I437" s="115"/>
      <c r="J437" s="116">
        <v>4.1772366341565614E-2</v>
      </c>
      <c r="K437" s="117">
        <f>J437*I430</f>
        <v>203419.39935271849</v>
      </c>
      <c r="L437" s="115"/>
      <c r="M437" s="116">
        <v>4.1772366341565614E-2</v>
      </c>
      <c r="N437" s="117">
        <f>M437*L430</f>
        <v>196951.0042898574</v>
      </c>
      <c r="P437" s="80"/>
      <c r="Q437" s="80"/>
      <c r="R437" s="80" t="s">
        <v>555</v>
      </c>
      <c r="S437" s="115"/>
      <c r="T437" s="116">
        <v>3.3940084548245819E-2</v>
      </c>
      <c r="U437" s="117">
        <f>T437*S430</f>
        <v>102191.97669778744</v>
      </c>
      <c r="V437" s="115"/>
      <c r="W437" s="116">
        <v>3.3940084548245819E-2</v>
      </c>
      <c r="X437" s="117">
        <f>W437*V430</f>
        <v>114808.37254377283</v>
      </c>
      <c r="Y437" s="115"/>
      <c r="Z437" s="116">
        <v>3.3940084548245819E-2</v>
      </c>
      <c r="AA437" s="117">
        <f>Z437*Y430</f>
        <v>120149.58366940885</v>
      </c>
      <c r="AC437" s="80"/>
      <c r="AD437" s="80"/>
      <c r="AE437" s="80" t="s">
        <v>555</v>
      </c>
      <c r="AF437" s="118"/>
      <c r="AG437" s="115"/>
      <c r="AH437" s="116">
        <v>3.6656575183414808E-2</v>
      </c>
      <c r="AI437" s="117">
        <f>AH437*AG430</f>
        <v>35197.232449811701</v>
      </c>
      <c r="AJ437" s="115"/>
      <c r="AK437" s="116">
        <v>3.6656575183414808E-2</v>
      </c>
      <c r="AL437" s="117">
        <f>AK437*AJ430</f>
        <v>35148.935264051033</v>
      </c>
      <c r="AM437" s="115"/>
      <c r="AN437" s="116">
        <v>3.6656575183414808E-2</v>
      </c>
      <c r="AO437" s="117">
        <f>AN437*AM430</f>
        <v>33926.54057991739</v>
      </c>
    </row>
    <row r="438" spans="2:41" x14ac:dyDescent="0.2">
      <c r="B438" s="80"/>
      <c r="C438" s="80"/>
      <c r="D438" s="80" t="s">
        <v>556</v>
      </c>
      <c r="E438" s="80" t="s">
        <v>556</v>
      </c>
      <c r="F438" s="115"/>
      <c r="G438" s="116">
        <v>8.8060337740264061E-2</v>
      </c>
      <c r="H438" s="117">
        <f>G438*F430</f>
        <v>391587.06190974067</v>
      </c>
      <c r="I438" s="115"/>
      <c r="J438" s="116">
        <v>8.8060337740264061E-2</v>
      </c>
      <c r="K438" s="117">
        <f>J438*I430</f>
        <v>428828.49545675662</v>
      </c>
      <c r="L438" s="115"/>
      <c r="M438" s="116">
        <v>8.8060337740264061E-2</v>
      </c>
      <c r="N438" s="117">
        <f>M438*L430</f>
        <v>415192.46992697439</v>
      </c>
      <c r="P438" s="80"/>
      <c r="Q438" s="80"/>
      <c r="R438" s="80" t="s">
        <v>556</v>
      </c>
      <c r="S438" s="115"/>
      <c r="T438" s="116">
        <v>6.2449061443582088E-2</v>
      </c>
      <c r="U438" s="117">
        <f>T438*S430</f>
        <v>188031.14714606912</v>
      </c>
      <c r="V438" s="115"/>
      <c r="W438" s="116">
        <v>6.2449061443582088E-2</v>
      </c>
      <c r="X438" s="117">
        <f>W438*V430</f>
        <v>211245.05747862949</v>
      </c>
      <c r="Y438" s="115"/>
      <c r="Z438" s="116">
        <v>6.2449061443582088E-2</v>
      </c>
      <c r="AA438" s="117">
        <f>Z438*Y430</f>
        <v>221072.77671409107</v>
      </c>
      <c r="AC438" s="80"/>
      <c r="AD438" s="80"/>
      <c r="AE438" s="80" t="s">
        <v>556</v>
      </c>
      <c r="AF438" s="118"/>
      <c r="AG438" s="115"/>
      <c r="AH438" s="116">
        <v>7.3861826127180896E-2</v>
      </c>
      <c r="AI438" s="117">
        <f>AH438*AG430</f>
        <v>70921.297212244885</v>
      </c>
      <c r="AJ438" s="115"/>
      <c r="AK438" s="116">
        <v>7.3861826127180896E-2</v>
      </c>
      <c r="AL438" s="117">
        <f>AK438*AJ430</f>
        <v>70823.979928258646</v>
      </c>
      <c r="AM438" s="115"/>
      <c r="AN438" s="116">
        <v>7.3861826127180896E-2</v>
      </c>
      <c r="AO438" s="117">
        <f>AN438*AM430</f>
        <v>68360.893751590396</v>
      </c>
    </row>
    <row r="439" spans="2:41" x14ac:dyDescent="0.2">
      <c r="B439" s="80"/>
      <c r="C439" s="80"/>
      <c r="D439" s="80" t="s">
        <v>557</v>
      </c>
      <c r="E439" s="80" t="s">
        <v>557</v>
      </c>
      <c r="F439" s="115"/>
      <c r="G439" s="116">
        <v>0.11094395628049813</v>
      </c>
      <c r="H439" s="117">
        <f>G439*F430</f>
        <v>493346.0283182502</v>
      </c>
      <c r="I439" s="115"/>
      <c r="J439" s="116">
        <v>0.11094395628049813</v>
      </c>
      <c r="K439" s="117">
        <f>J439*I430</f>
        <v>540265.13039403129</v>
      </c>
      <c r="L439" s="115"/>
      <c r="M439" s="116">
        <v>0.11094395628049813</v>
      </c>
      <c r="N439" s="117">
        <f>M439*L430</f>
        <v>523085.6071371701</v>
      </c>
      <c r="P439" s="80"/>
      <c r="Q439" s="80"/>
      <c r="R439" s="80" t="s">
        <v>557</v>
      </c>
      <c r="S439" s="115"/>
      <c r="T439" s="116">
        <v>0.15187738711024296</v>
      </c>
      <c r="U439" s="117">
        <f>T439*S430</f>
        <v>457295.57280354417</v>
      </c>
      <c r="V439" s="115"/>
      <c r="W439" s="116">
        <v>0.15187738711024296</v>
      </c>
      <c r="X439" s="117">
        <f>W439*V430</f>
        <v>513752.27470459527</v>
      </c>
      <c r="Y439" s="115"/>
      <c r="Z439" s="116">
        <v>0.15187738711024296</v>
      </c>
      <c r="AA439" s="117">
        <f>Z439*Y430</f>
        <v>537653.48769693845</v>
      </c>
      <c r="AC439" s="80"/>
      <c r="AD439" s="80"/>
      <c r="AE439" s="80" t="s">
        <v>557</v>
      </c>
      <c r="AF439" s="118"/>
      <c r="AG439" s="115"/>
      <c r="AH439" s="116">
        <v>0.12469969973621732</v>
      </c>
      <c r="AI439" s="117">
        <f>AH439*AG430</f>
        <v>119735.25339113503</v>
      </c>
      <c r="AJ439" s="115"/>
      <c r="AK439" s="116">
        <v>0.12469969973621732</v>
      </c>
      <c r="AL439" s="117">
        <f>AK439*AJ430</f>
        <v>119570.95422973424</v>
      </c>
      <c r="AM439" s="115"/>
      <c r="AN439" s="116">
        <v>0.12469969973621732</v>
      </c>
      <c r="AO439" s="117">
        <f>AN439*AM430</f>
        <v>115412.56656509552</v>
      </c>
    </row>
    <row r="440" spans="2:41" x14ac:dyDescent="0.2">
      <c r="B440" s="92" t="s">
        <v>12</v>
      </c>
      <c r="C440" s="123" t="s">
        <v>123</v>
      </c>
      <c r="D440" s="92" t="s">
        <v>558</v>
      </c>
      <c r="E440" s="92" t="s">
        <v>558</v>
      </c>
      <c r="F440" s="120">
        <v>8894420.0210793056</v>
      </c>
      <c r="G440" s="113">
        <v>0.27349758870929441</v>
      </c>
      <c r="H440" s="121">
        <f>G440*F440</f>
        <v>2432602.4287328618</v>
      </c>
      <c r="I440" s="120">
        <v>10049766.945076358</v>
      </c>
      <c r="J440" s="113">
        <v>0.27349758870929441</v>
      </c>
      <c r="K440" s="121">
        <f>J440*I440</f>
        <v>2748587.026568756</v>
      </c>
      <c r="L440" s="120">
        <v>9578420.5794792958</v>
      </c>
      <c r="M440" s="113">
        <v>0.27349758870929441</v>
      </c>
      <c r="N440" s="121">
        <f>M440*L440</f>
        <v>2619674.9321310697</v>
      </c>
      <c r="P440" s="92" t="s">
        <v>12</v>
      </c>
      <c r="Q440" s="123" t="s">
        <v>123</v>
      </c>
      <c r="R440" s="92" t="s">
        <v>558</v>
      </c>
      <c r="S440" s="120">
        <v>6961045.1200390812</v>
      </c>
      <c r="T440" s="113">
        <v>0.25525666707986661</v>
      </c>
      <c r="U440" s="121">
        <f>T440*S440</f>
        <v>1776853.1767337457</v>
      </c>
      <c r="V440" s="120">
        <v>7993583.5113549493</v>
      </c>
      <c r="W440" s="113">
        <v>0.25525666707986661</v>
      </c>
      <c r="X440" s="121">
        <f>W440*V440</f>
        <v>2040415.4851330414</v>
      </c>
      <c r="Y440" s="120">
        <v>8037947.3074078355</v>
      </c>
      <c r="Z440" s="113">
        <v>0.25525666707986661</v>
      </c>
      <c r="AA440" s="121">
        <f>Z440*Y440</f>
        <v>2051739.6398525122</v>
      </c>
      <c r="AC440" s="92" t="s">
        <v>12</v>
      </c>
      <c r="AD440" s="123" t="s">
        <v>123</v>
      </c>
      <c r="AE440" s="92" t="s">
        <v>558</v>
      </c>
      <c r="AF440" s="114"/>
      <c r="AG440" s="120">
        <v>1937134.6567716254</v>
      </c>
      <c r="AH440" s="113">
        <v>0.2836689924279428</v>
      </c>
      <c r="AI440" s="121">
        <f>AH440*AG440</f>
        <v>549505.03628365579</v>
      </c>
      <c r="AJ440" s="120">
        <v>1970800.0950714131</v>
      </c>
      <c r="AK440" s="113">
        <v>0.2836689924279428</v>
      </c>
      <c r="AL440" s="121">
        <f>AK440*AJ440</f>
        <v>559054.87724580162</v>
      </c>
      <c r="AM440" s="120">
        <v>1891678.1200625366</v>
      </c>
      <c r="AN440" s="113">
        <v>0.2836689924279428</v>
      </c>
      <c r="AO440" s="121">
        <f>AN440*AM440</f>
        <v>536610.42631612474</v>
      </c>
    </row>
    <row r="441" spans="2:41" x14ac:dyDescent="0.2">
      <c r="B441" s="92"/>
      <c r="C441" s="92"/>
      <c r="D441" s="92" t="s">
        <v>559</v>
      </c>
      <c r="E441" s="92" t="s">
        <v>559</v>
      </c>
      <c r="F441" s="124">
        <v>0</v>
      </c>
      <c r="G441" s="113">
        <v>4.9385705471034672E-2</v>
      </c>
      <c r="H441" s="121">
        <f>G441*F440</f>
        <v>439257.20749669656</v>
      </c>
      <c r="I441" s="124">
        <v>0</v>
      </c>
      <c r="J441" s="113">
        <v>4.9385705471034672E-2</v>
      </c>
      <c r="K441" s="121">
        <f>J441*I440</f>
        <v>496314.83040208084</v>
      </c>
      <c r="L441" s="124">
        <v>0</v>
      </c>
      <c r="M441" s="113">
        <v>4.9385705471034672E-2</v>
      </c>
      <c r="N441" s="121">
        <f>M441*L440</f>
        <v>473037.05761586176</v>
      </c>
      <c r="P441" s="92"/>
      <c r="Q441" s="92"/>
      <c r="R441" s="92" t="s">
        <v>559</v>
      </c>
      <c r="S441" s="124">
        <v>0</v>
      </c>
      <c r="T441" s="113">
        <v>4.2657917494139476E-2</v>
      </c>
      <c r="U441" s="121">
        <f>T441*S440</f>
        <v>296943.68840360933</v>
      </c>
      <c r="V441" s="124">
        <v>0</v>
      </c>
      <c r="W441" s="113">
        <v>4.2657917494139476E-2</v>
      </c>
      <c r="X441" s="121">
        <f>W441*V440</f>
        <v>340989.62590989313</v>
      </c>
      <c r="Y441" s="124">
        <v>0</v>
      </c>
      <c r="Z441" s="113">
        <v>4.2657917494139476E-2</v>
      </c>
      <c r="AA441" s="121">
        <f>Z441*Y440</f>
        <v>342882.093061644</v>
      </c>
      <c r="AC441" s="92"/>
      <c r="AD441" s="92"/>
      <c r="AE441" s="92" t="s">
        <v>559</v>
      </c>
      <c r="AF441" s="114"/>
      <c r="AG441" s="124">
        <v>0</v>
      </c>
      <c r="AH441" s="113">
        <v>4.9500254380454384E-2</v>
      </c>
      <c r="AI441" s="121">
        <f>AH441*AG440</f>
        <v>95888.658279389652</v>
      </c>
      <c r="AJ441" s="124">
        <v>0</v>
      </c>
      <c r="AK441" s="113">
        <v>4.9500254380454384E-2</v>
      </c>
      <c r="AL441" s="121">
        <f>AK441*AJ440</f>
        <v>97555.106039058635</v>
      </c>
      <c r="AM441" s="124">
        <v>0</v>
      </c>
      <c r="AN441" s="113">
        <v>4.9500254380454384E-2</v>
      </c>
      <c r="AO441" s="121">
        <f>AN441*AM440</f>
        <v>93638.548149035283</v>
      </c>
    </row>
    <row r="442" spans="2:41" x14ac:dyDescent="0.2">
      <c r="B442" s="92"/>
      <c r="C442" s="92"/>
      <c r="D442" s="92" t="s">
        <v>560</v>
      </c>
      <c r="E442" s="92" t="s">
        <v>560</v>
      </c>
      <c r="F442" s="120"/>
      <c r="G442" s="113">
        <v>3.1629812041186728E-2</v>
      </c>
      <c r="H442" s="121">
        <f>G442*F440</f>
        <v>281328.83348210651</v>
      </c>
      <c r="I442" s="120"/>
      <c r="J442" s="113">
        <v>3.1629812041186728E-2</v>
      </c>
      <c r="K442" s="121">
        <f>J442*I440</f>
        <v>317872.23953049653</v>
      </c>
      <c r="L442" s="120"/>
      <c r="M442" s="113">
        <v>3.1629812041186728E-2</v>
      </c>
      <c r="N442" s="121">
        <f>M442*L440</f>
        <v>302963.64258036501</v>
      </c>
      <c r="P442" s="92"/>
      <c r="Q442" s="92"/>
      <c r="R442" s="92" t="s">
        <v>560</v>
      </c>
      <c r="S442" s="120"/>
      <c r="T442" s="113">
        <v>2.3961499386269278E-2</v>
      </c>
      <c r="U442" s="121">
        <f>T442*S440</f>
        <v>166797.07837160918</v>
      </c>
      <c r="V442" s="120"/>
      <c r="W442" s="113">
        <v>2.3961499386269278E-2</v>
      </c>
      <c r="X442" s="121">
        <f>W442*V440</f>
        <v>191538.24640142385</v>
      </c>
      <c r="Y442" s="120"/>
      <c r="Z442" s="113">
        <v>2.3961499386269278E-2</v>
      </c>
      <c r="AA442" s="121">
        <f>Z442*Y440</f>
        <v>192601.26947331763</v>
      </c>
      <c r="AC442" s="92"/>
      <c r="AD442" s="92"/>
      <c r="AE442" s="92" t="s">
        <v>560</v>
      </c>
      <c r="AF442" s="114"/>
      <c r="AG442" s="120"/>
      <c r="AH442" s="113">
        <v>2.9058486469843034E-2</v>
      </c>
      <c r="AI442" s="121">
        <f>AH442*AG440</f>
        <v>56290.201214062305</v>
      </c>
      <c r="AJ442" s="120"/>
      <c r="AK442" s="113">
        <v>2.9058486469843034E-2</v>
      </c>
      <c r="AL442" s="121">
        <f>AK442*AJ440</f>
        <v>57268.467897398019</v>
      </c>
      <c r="AM442" s="120"/>
      <c r="AN442" s="113">
        <v>2.9058486469843034E-2</v>
      </c>
      <c r="AO442" s="121">
        <f>AN442*AM440</f>
        <v>54969.303057135323</v>
      </c>
    </row>
    <row r="443" spans="2:41" x14ac:dyDescent="0.2">
      <c r="B443" s="92"/>
      <c r="C443" s="92"/>
      <c r="D443" s="92" t="s">
        <v>561</v>
      </c>
      <c r="E443" s="92" t="s">
        <v>561</v>
      </c>
      <c r="F443" s="120"/>
      <c r="G443" s="113">
        <v>2.7929226998178319E-2</v>
      </c>
      <c r="H443" s="121">
        <f>G443*F440</f>
        <v>248414.2757858659</v>
      </c>
      <c r="I443" s="120"/>
      <c r="J443" s="113">
        <v>2.7929226998178319E-2</v>
      </c>
      <c r="K443" s="121">
        <f>J443*I440</f>
        <v>280682.22228782665</v>
      </c>
      <c r="L443" s="120"/>
      <c r="M443" s="113">
        <v>2.7929226998178319E-2</v>
      </c>
      <c r="N443" s="121">
        <f>M443*L440</f>
        <v>267517.88264829997</v>
      </c>
      <c r="P443" s="92"/>
      <c r="Q443" s="92"/>
      <c r="R443" s="92" t="s">
        <v>561</v>
      </c>
      <c r="S443" s="120"/>
      <c r="T443" s="113">
        <v>2.0005170823863137E-2</v>
      </c>
      <c r="U443" s="121">
        <f>T443*S440</f>
        <v>139256.89673900069</v>
      </c>
      <c r="V443" s="120"/>
      <c r="W443" s="113">
        <v>2.0005170823863137E-2</v>
      </c>
      <c r="X443" s="121">
        <f>W443*V440</f>
        <v>159913.00363947148</v>
      </c>
      <c r="Y443" s="120"/>
      <c r="Z443" s="113">
        <v>2.0005170823863137E-2</v>
      </c>
      <c r="AA443" s="121">
        <f>Z443*Y440</f>
        <v>160800.5089579045</v>
      </c>
      <c r="AC443" s="92"/>
      <c r="AD443" s="92"/>
      <c r="AE443" s="92" t="s">
        <v>561</v>
      </c>
      <c r="AF443" s="114"/>
      <c r="AG443" s="120"/>
      <c r="AH443" s="113">
        <v>2.582918145465243E-2</v>
      </c>
      <c r="AI443" s="121">
        <f>AH443*AG440</f>
        <v>50034.60255185017</v>
      </c>
      <c r="AJ443" s="120"/>
      <c r="AK443" s="113">
        <v>2.582918145465243E-2</v>
      </c>
      <c r="AL443" s="121">
        <f>AK443*AJ440</f>
        <v>50904.153266445792</v>
      </c>
      <c r="AM443" s="120"/>
      <c r="AN443" s="113">
        <v>2.582918145465243E-2</v>
      </c>
      <c r="AO443" s="121">
        <f>AN443*AM440</f>
        <v>48860.497416891041</v>
      </c>
    </row>
    <row r="444" spans="2:41" x14ac:dyDescent="0.2">
      <c r="B444" s="92"/>
      <c r="C444" s="92"/>
      <c r="D444" s="92" t="s">
        <v>562</v>
      </c>
      <c r="E444" s="92" t="s">
        <v>562</v>
      </c>
      <c r="F444" s="120"/>
      <c r="G444" s="113">
        <v>6.5109584493044326E-2</v>
      </c>
      <c r="H444" s="121">
        <f>G444*F440</f>
        <v>579111.99187908811</v>
      </c>
      <c r="I444" s="120"/>
      <c r="J444" s="113">
        <v>6.5109584493044326E-2</v>
      </c>
      <c r="K444" s="121">
        <f>J444*I440</f>
        <v>654336.15004585311</v>
      </c>
      <c r="L444" s="120"/>
      <c r="M444" s="113">
        <v>6.5109584493044326E-2</v>
      </c>
      <c r="N444" s="121">
        <f>M444*L440</f>
        <v>623646.98402952182</v>
      </c>
      <c r="P444" s="92"/>
      <c r="Q444" s="92"/>
      <c r="R444" s="92" t="s">
        <v>562</v>
      </c>
      <c r="S444" s="120"/>
      <c r="T444" s="113">
        <v>6.869655144762836E-2</v>
      </c>
      <c r="U444" s="121">
        <f>T444*S440</f>
        <v>478199.79421802709</v>
      </c>
      <c r="V444" s="120"/>
      <c r="W444" s="113">
        <v>6.869655144762836E-2</v>
      </c>
      <c r="X444" s="121">
        <f>W444*V440</f>
        <v>549131.62093870901</v>
      </c>
      <c r="Y444" s="120"/>
      <c r="Z444" s="113">
        <v>6.869655144762836E-2</v>
      </c>
      <c r="AA444" s="121">
        <f>Z444*Y440</f>
        <v>552179.26073666825</v>
      </c>
      <c r="AC444" s="92"/>
      <c r="AD444" s="92"/>
      <c r="AE444" s="92" t="s">
        <v>562</v>
      </c>
      <c r="AF444" s="114"/>
      <c r="AG444" s="120"/>
      <c r="AH444" s="113">
        <v>6.5527824785088284E-2</v>
      </c>
      <c r="AI444" s="121">
        <f>AH444*AG440</f>
        <v>126936.2203740532</v>
      </c>
      <c r="AJ444" s="120"/>
      <c r="AK444" s="113">
        <v>6.5527824785088284E-2</v>
      </c>
      <c r="AL444" s="121">
        <f>AK444*AJ440</f>
        <v>129142.24331627489</v>
      </c>
      <c r="AM444" s="120"/>
      <c r="AN444" s="113">
        <v>6.5527824785088284E-2</v>
      </c>
      <c r="AO444" s="121">
        <f>AN444*AM440</f>
        <v>123957.5524012431</v>
      </c>
    </row>
    <row r="445" spans="2:41" x14ac:dyDescent="0.2">
      <c r="B445" s="92"/>
      <c r="C445" s="92"/>
      <c r="D445" s="92" t="s">
        <v>563</v>
      </c>
      <c r="E445" s="92" t="s">
        <v>563</v>
      </c>
      <c r="F445" s="120"/>
      <c r="G445" s="113">
        <v>0.22982870169847316</v>
      </c>
      <c r="H445" s="121">
        <f>G445*F440</f>
        <v>2044193.0058055632</v>
      </c>
      <c r="I445" s="120"/>
      <c r="J445" s="113">
        <v>0.22982870169847316</v>
      </c>
      <c r="K445" s="121">
        <f>J445*I440</f>
        <v>2309724.8893591301</v>
      </c>
      <c r="L445" s="120"/>
      <c r="M445" s="113">
        <v>0.22982870169847316</v>
      </c>
      <c r="N445" s="121">
        <f>M445*L440</f>
        <v>2201395.9661036637</v>
      </c>
      <c r="P445" s="92"/>
      <c r="Q445" s="92"/>
      <c r="R445" s="92" t="s">
        <v>563</v>
      </c>
      <c r="S445" s="120"/>
      <c r="T445" s="113">
        <v>0.21350718416225298</v>
      </c>
      <c r="U445" s="121">
        <f>T445*S440</f>
        <v>1486233.1424059365</v>
      </c>
      <c r="V445" s="120"/>
      <c r="W445" s="113">
        <v>0.21350718416225298</v>
      </c>
      <c r="X445" s="121">
        <f>W445*V440</f>
        <v>1706687.50687521</v>
      </c>
      <c r="Y445" s="120"/>
      <c r="Z445" s="113">
        <v>0.21350718416225298</v>
      </c>
      <c r="AA445" s="121">
        <f>Z445*Y440</f>
        <v>1716159.4960492102</v>
      </c>
      <c r="AC445" s="92"/>
      <c r="AD445" s="92"/>
      <c r="AE445" s="92" t="s">
        <v>563</v>
      </c>
      <c r="AF445" s="114"/>
      <c r="AG445" s="120"/>
      <c r="AH445" s="113">
        <v>0.23810294620135963</v>
      </c>
      <c r="AI445" s="121">
        <f>AH445*AG440</f>
        <v>461237.4689660836</v>
      </c>
      <c r="AJ445" s="120"/>
      <c r="AK445" s="113">
        <v>0.23810294620135963</v>
      </c>
      <c r="AL445" s="121">
        <f>AK445*AJ440</f>
        <v>469253.30901042314</v>
      </c>
      <c r="AM445" s="120"/>
      <c r="AN445" s="113">
        <v>0.23810294620135963</v>
      </c>
      <c r="AO445" s="121">
        <f>AN445*AM440</f>
        <v>450414.13365153928</v>
      </c>
    </row>
    <row r="446" spans="2:41" x14ac:dyDescent="0.2">
      <c r="B446" s="92"/>
      <c r="C446" s="92"/>
      <c r="D446" s="92" t="s">
        <v>564</v>
      </c>
      <c r="E446" s="92" t="s">
        <v>564</v>
      </c>
      <c r="F446" s="120"/>
      <c r="G446" s="113">
        <v>0.18443664045063912</v>
      </c>
      <c r="H446" s="121">
        <f>G446*F440</f>
        <v>1640456.94744477</v>
      </c>
      <c r="I446" s="120"/>
      <c r="J446" s="113">
        <v>0.18443664045063912</v>
      </c>
      <c r="K446" s="121">
        <f>J446*I440</f>
        <v>1853545.252661766</v>
      </c>
      <c r="L446" s="120"/>
      <c r="M446" s="113">
        <v>0.18443664045063912</v>
      </c>
      <c r="N446" s="121">
        <f>M446*L440</f>
        <v>1766611.7125024253</v>
      </c>
      <c r="P446" s="92"/>
      <c r="Q446" s="92"/>
      <c r="R446" s="92" t="s">
        <v>564</v>
      </c>
      <c r="S446" s="120"/>
      <c r="T446" s="113">
        <v>0.18773414921325865</v>
      </c>
      <c r="U446" s="121">
        <f>T446*S440</f>
        <v>1306825.8832456428</v>
      </c>
      <c r="V446" s="120"/>
      <c r="W446" s="113">
        <v>0.18773414921325865</v>
      </c>
      <c r="X446" s="121">
        <f>W446*V440</f>
        <v>1500668.599669354</v>
      </c>
      <c r="Y446" s="120"/>
      <c r="Z446" s="113">
        <v>0.18773414921325865</v>
      </c>
      <c r="AA446" s="121">
        <f>Z446*Y440</f>
        <v>1508997.1991772132</v>
      </c>
      <c r="AC446" s="92"/>
      <c r="AD446" s="92"/>
      <c r="AE446" s="92" t="s">
        <v>564</v>
      </c>
      <c r="AF446" s="114"/>
      <c r="AG446" s="120"/>
      <c r="AH446" s="113">
        <v>0.1747112281664836</v>
      </c>
      <c r="AI446" s="121">
        <f>AH446*AG440</f>
        <v>338439.17500843032</v>
      </c>
      <c r="AJ446" s="120"/>
      <c r="AK446" s="113">
        <v>0.1747112281664836</v>
      </c>
      <c r="AL446" s="121">
        <f>AK446*AJ440</f>
        <v>344320.90508054924</v>
      </c>
      <c r="AM446" s="120"/>
      <c r="AN446" s="113">
        <v>0.1747112281664836</v>
      </c>
      <c r="AO446" s="121">
        <f>AN446*AM440</f>
        <v>330497.40765179059</v>
      </c>
    </row>
    <row r="447" spans="2:41" x14ac:dyDescent="0.2">
      <c r="B447" s="92"/>
      <c r="C447" s="92"/>
      <c r="D447" s="92" t="s">
        <v>565</v>
      </c>
      <c r="E447" s="92" t="s">
        <v>565</v>
      </c>
      <c r="F447" s="120"/>
      <c r="G447" s="113">
        <v>2.8587711163941164E-2</v>
      </c>
      <c r="H447" s="121">
        <f>G447*F440</f>
        <v>254271.11053339066</v>
      </c>
      <c r="I447" s="120"/>
      <c r="J447" s="113">
        <v>2.8587711163941164E-2</v>
      </c>
      <c r="K447" s="121">
        <f>J447*I440</f>
        <v>287299.83469076629</v>
      </c>
      <c r="L447" s="120"/>
      <c r="M447" s="113">
        <v>2.8587711163941164E-2</v>
      </c>
      <c r="N447" s="121">
        <f>M447*L440</f>
        <v>273825.12093290407</v>
      </c>
      <c r="P447" s="92"/>
      <c r="Q447" s="92"/>
      <c r="R447" s="92" t="s">
        <v>565</v>
      </c>
      <c r="S447" s="120"/>
      <c r="T447" s="113">
        <v>2.1177089360443664E-2</v>
      </c>
      <c r="U447" s="121">
        <f>T447*S440</f>
        <v>147414.67454914792</v>
      </c>
      <c r="V447" s="120"/>
      <c r="W447" s="113">
        <v>2.1177089360443664E-2</v>
      </c>
      <c r="X447" s="121">
        <f>W447*V440</f>
        <v>169280.83233013281</v>
      </c>
      <c r="Y447" s="120"/>
      <c r="Z447" s="113">
        <v>2.1177089360443664E-2</v>
      </c>
      <c r="AA447" s="121">
        <f>Z447*Y440</f>
        <v>170220.32840351327</v>
      </c>
      <c r="AC447" s="92"/>
      <c r="AD447" s="92"/>
      <c r="AE447" s="92" t="s">
        <v>565</v>
      </c>
      <c r="AF447" s="114"/>
      <c r="AG447" s="120"/>
      <c r="AH447" s="113">
        <v>2.6638472152971351E-2</v>
      </c>
      <c r="AI447" s="121">
        <f>AH447*AG440</f>
        <v>51602.307610966658</v>
      </c>
      <c r="AJ447" s="120"/>
      <c r="AK447" s="113">
        <v>2.6638472152971351E-2</v>
      </c>
      <c r="AL447" s="121">
        <f>AK447*AJ440</f>
        <v>52499.103451633127</v>
      </c>
      <c r="AM447" s="120"/>
      <c r="AN447" s="113">
        <v>2.6638472152971351E-2</v>
      </c>
      <c r="AO447" s="121">
        <f>AN447*AM440</f>
        <v>50391.414923671073</v>
      </c>
    </row>
    <row r="448" spans="2:41" x14ac:dyDescent="0.2">
      <c r="B448" s="92"/>
      <c r="C448" s="92"/>
      <c r="D448" s="92" t="s">
        <v>566</v>
      </c>
      <c r="E448" s="92" t="s">
        <v>566</v>
      </c>
      <c r="F448" s="120"/>
      <c r="G448" s="113">
        <v>0.109595028974208</v>
      </c>
      <c r="H448" s="121">
        <f>G448*F440</f>
        <v>974784.21991896222</v>
      </c>
      <c r="I448" s="120"/>
      <c r="J448" s="113">
        <v>0.109595028974208</v>
      </c>
      <c r="K448" s="121">
        <f>J448*I440</f>
        <v>1101404.4995296812</v>
      </c>
      <c r="L448" s="120"/>
      <c r="M448" s="113">
        <v>0.109595028974208</v>
      </c>
      <c r="N448" s="121">
        <f>M448*L440</f>
        <v>1049747.2809351836</v>
      </c>
      <c r="P448" s="92"/>
      <c r="Q448" s="92"/>
      <c r="R448" s="92" t="s">
        <v>566</v>
      </c>
      <c r="S448" s="120"/>
      <c r="T448" s="113">
        <v>0.16700377103227784</v>
      </c>
      <c r="U448" s="121">
        <f>T448*S440</f>
        <v>1162520.7853723618</v>
      </c>
      <c r="V448" s="120"/>
      <c r="W448" s="113">
        <v>0.16700377103227784</v>
      </c>
      <c r="X448" s="121">
        <f>W448*V440</f>
        <v>1334958.5904577135</v>
      </c>
      <c r="Y448" s="120"/>
      <c r="Z448" s="113">
        <v>0.16700377103227784</v>
      </c>
      <c r="AA448" s="121">
        <f>Z448*Y440</f>
        <v>1342367.5116958523</v>
      </c>
      <c r="AC448" s="92"/>
      <c r="AD448" s="92"/>
      <c r="AE448" s="92" t="s">
        <v>566</v>
      </c>
      <c r="AF448" s="114"/>
      <c r="AG448" s="120"/>
      <c r="AH448" s="113">
        <v>0.10696261396120445</v>
      </c>
      <c r="AI448" s="121">
        <f>AH448*AG440</f>
        <v>207200.98648313363</v>
      </c>
      <c r="AJ448" s="120"/>
      <c r="AK448" s="113">
        <v>0.10696261396120445</v>
      </c>
      <c r="AL448" s="121">
        <f>AK448*AJ440</f>
        <v>210801.92976382858</v>
      </c>
      <c r="AM448" s="120"/>
      <c r="AN448" s="113">
        <v>0.10696261396120445</v>
      </c>
      <c r="AO448" s="121">
        <f>AN448*AM440</f>
        <v>202338.83649510605</v>
      </c>
    </row>
    <row r="449" spans="2:41" x14ac:dyDescent="0.2">
      <c r="B449" s="80" t="s">
        <v>13</v>
      </c>
      <c r="C449" t="s">
        <v>124</v>
      </c>
      <c r="D449" s="80" t="s">
        <v>567</v>
      </c>
      <c r="E449" s="80" t="s">
        <v>567</v>
      </c>
      <c r="F449" s="115">
        <v>6066608.6979204481</v>
      </c>
      <c r="G449" s="116">
        <v>7.1158383609744982E-2</v>
      </c>
      <c r="H449" s="117">
        <f>G449*F449</f>
        <v>431690.06893683877</v>
      </c>
      <c r="I449" s="115">
        <v>7040488.8677908173</v>
      </c>
      <c r="J449" s="116">
        <v>7.1158383609744982E-2</v>
      </c>
      <c r="K449" s="117">
        <f>J449*I449</f>
        <v>500989.80765439809</v>
      </c>
      <c r="L449" s="115">
        <v>6673268.4596470809</v>
      </c>
      <c r="M449" s="116">
        <v>7.1158383609744982E-2</v>
      </c>
      <c r="N449" s="117">
        <f>M449*L449</f>
        <v>474858.996982379</v>
      </c>
      <c r="P449" s="80" t="s">
        <v>13</v>
      </c>
      <c r="Q449" t="s">
        <v>124</v>
      </c>
      <c r="R449" s="80" t="s">
        <v>567</v>
      </c>
      <c r="S449" s="115">
        <v>4492188.8821888119</v>
      </c>
      <c r="T449" s="116">
        <v>4.1227403539070485E-2</v>
      </c>
      <c r="U449" s="117">
        <f>T449*S449</f>
        <v>185201.28381972411</v>
      </c>
      <c r="V449" s="115">
        <v>4654941.5377650447</v>
      </c>
      <c r="W449" s="116">
        <v>4.1227403539070485E-2</v>
      </c>
      <c r="X449" s="117">
        <f>W449*V449</f>
        <v>191911.15322822082</v>
      </c>
      <c r="Y449" s="115">
        <v>4999952.6125699803</v>
      </c>
      <c r="Z449" s="116">
        <v>4.1227403539070485E-2</v>
      </c>
      <c r="AA449" s="117">
        <f>Z449*Y449</f>
        <v>206135.06403465231</v>
      </c>
      <c r="AC449" s="80" t="s">
        <v>13</v>
      </c>
      <c r="AD449" t="s">
        <v>124</v>
      </c>
      <c r="AE449" s="80" t="s">
        <v>567</v>
      </c>
      <c r="AF449" s="118"/>
      <c r="AG449" s="115">
        <v>1818849.29644856</v>
      </c>
      <c r="AH449" s="116">
        <v>7.8278124752300546E-2</v>
      </c>
      <c r="AI449" s="117">
        <f>AH449*AG449</f>
        <v>142376.11213303445</v>
      </c>
      <c r="AJ449" s="115">
        <v>2029896.3326917524</v>
      </c>
      <c r="AK449" s="116">
        <v>7.8278124752300546E-2</v>
      </c>
      <c r="AL449" s="117">
        <f>AK449*AJ449</f>
        <v>158896.47836468235</v>
      </c>
      <c r="AM449" s="115">
        <v>1957222.4773636407</v>
      </c>
      <c r="AN449" s="116">
        <v>7.8278124752300546E-2</v>
      </c>
      <c r="AO449" s="117">
        <f>AN449*AM449</f>
        <v>153207.7052510778</v>
      </c>
    </row>
    <row r="450" spans="2:41" x14ac:dyDescent="0.2">
      <c r="B450" s="80"/>
      <c r="C450" s="80"/>
      <c r="D450" s="80" t="s">
        <v>568</v>
      </c>
      <c r="E450" s="80" t="s">
        <v>568</v>
      </c>
      <c r="F450" s="119">
        <v>0</v>
      </c>
      <c r="G450" s="116">
        <v>0.14475812376461139</v>
      </c>
      <c r="H450" s="117">
        <f>G450*F449</f>
        <v>878190.89272503625</v>
      </c>
      <c r="I450" s="119">
        <v>0</v>
      </c>
      <c r="J450" s="116">
        <v>0.14475812376461139</v>
      </c>
      <c r="K450" s="117">
        <f>J450*I449</f>
        <v>1019167.9588870319</v>
      </c>
      <c r="L450" s="119">
        <v>0</v>
      </c>
      <c r="M450" s="116">
        <v>0.14475812376461139</v>
      </c>
      <c r="N450" s="117">
        <f>M450*L449</f>
        <v>966009.82159606973</v>
      </c>
      <c r="P450" s="80"/>
      <c r="Q450" s="80"/>
      <c r="R450" s="80" t="s">
        <v>568</v>
      </c>
      <c r="S450" s="119">
        <v>0</v>
      </c>
      <c r="T450" s="116">
        <v>0.12801386273638907</v>
      </c>
      <c r="U450" s="117">
        <f>T450*S449</f>
        <v>575062.45095045166</v>
      </c>
      <c r="V450" s="119">
        <v>0</v>
      </c>
      <c r="W450" s="116">
        <v>0.12801386273638907</v>
      </c>
      <c r="X450" s="117">
        <f>W450*V449</f>
        <v>595897.04706137034</v>
      </c>
      <c r="Y450" s="119">
        <v>0</v>
      </c>
      <c r="Z450" s="116">
        <v>0.12801386273638907</v>
      </c>
      <c r="AA450" s="117">
        <f>Z450*Y449</f>
        <v>640063.24743398337</v>
      </c>
      <c r="AC450" s="80"/>
      <c r="AD450" s="80"/>
      <c r="AE450" s="80" t="s">
        <v>568</v>
      </c>
      <c r="AF450" s="118"/>
      <c r="AG450" s="119">
        <v>0</v>
      </c>
      <c r="AH450" s="116">
        <v>0.14210985640613727</v>
      </c>
      <c r="AI450" s="117">
        <f>AH450*AG449</f>
        <v>258476.41234270865</v>
      </c>
      <c r="AJ450" s="119">
        <v>0</v>
      </c>
      <c r="AK450" s="116">
        <v>0.14210985640613727</v>
      </c>
      <c r="AL450" s="117">
        <f>AK450*AJ449</f>
        <v>288468.27635816956</v>
      </c>
      <c r="AM450" s="119">
        <v>0</v>
      </c>
      <c r="AN450" s="116">
        <v>0.14210985640613727</v>
      </c>
      <c r="AO450" s="117">
        <f>AN450*AM449</f>
        <v>278140.60521301121</v>
      </c>
    </row>
    <row r="451" spans="2:41" x14ac:dyDescent="0.2">
      <c r="B451" s="80"/>
      <c r="C451" s="80"/>
      <c r="D451" s="80" t="s">
        <v>569</v>
      </c>
      <c r="E451" s="80" t="s">
        <v>569</v>
      </c>
      <c r="F451" s="115"/>
      <c r="G451" s="116">
        <v>3.9260942238401229E-2</v>
      </c>
      <c r="H451" s="117">
        <f>G451*F449</f>
        <v>238180.7736720372</v>
      </c>
      <c r="I451" s="115"/>
      <c r="J451" s="116">
        <v>3.9260942238401229E-2</v>
      </c>
      <c r="K451" s="117">
        <f>J451*I449</f>
        <v>276416.22676844214</v>
      </c>
      <c r="L451" s="115"/>
      <c r="M451" s="116">
        <v>3.9260942238401229E-2</v>
      </c>
      <c r="N451" s="117">
        <f>M451*L449</f>
        <v>261998.80753554878</v>
      </c>
      <c r="P451" s="80"/>
      <c r="Q451" s="80"/>
      <c r="R451" s="80" t="s">
        <v>569</v>
      </c>
      <c r="S451" s="115"/>
      <c r="T451" s="116">
        <v>4.3902318013295409E-2</v>
      </c>
      <c r="U451" s="117">
        <f>T451*S449</f>
        <v>197217.50488164325</v>
      </c>
      <c r="V451" s="115"/>
      <c r="W451" s="116">
        <v>4.3902318013295409E-2</v>
      </c>
      <c r="X451" s="117">
        <f>W451*V449</f>
        <v>204362.72372425935</v>
      </c>
      <c r="Y451" s="115"/>
      <c r="Z451" s="116">
        <v>4.3902318013295409E-2</v>
      </c>
      <c r="AA451" s="117">
        <f>Z451*Y449</f>
        <v>219509.50964845449</v>
      </c>
      <c r="AC451" s="80"/>
      <c r="AD451" s="80"/>
      <c r="AE451" s="80" t="s">
        <v>569</v>
      </c>
      <c r="AF451" s="118"/>
      <c r="AG451" s="115"/>
      <c r="AH451" s="116">
        <v>3.9939188953760252E-2</v>
      </c>
      <c r="AI451" s="117">
        <f>AH451*AG449</f>
        <v>72643.365729272933</v>
      </c>
      <c r="AJ451" s="115"/>
      <c r="AK451" s="116">
        <v>3.9939188953760252E-2</v>
      </c>
      <c r="AL451" s="117">
        <f>AK451*AJ449</f>
        <v>81072.413187920887</v>
      </c>
      <c r="AM451" s="115"/>
      <c r="AN451" s="116">
        <v>3.9939188953760252E-2</v>
      </c>
      <c r="AO451" s="117">
        <f>AN451*AM449</f>
        <v>78169.878347973194</v>
      </c>
    </row>
    <row r="452" spans="2:41" x14ac:dyDescent="0.2">
      <c r="B452" s="80"/>
      <c r="C452" s="80"/>
      <c r="D452" s="80" t="s">
        <v>570</v>
      </c>
      <c r="E452" s="80" t="s">
        <v>570</v>
      </c>
      <c r="F452" s="115"/>
      <c r="G452" s="116">
        <v>0.18192483796198392</v>
      </c>
      <c r="H452" s="117">
        <f>G452*F449</f>
        <v>1103666.8043479398</v>
      </c>
      <c r="I452" s="115"/>
      <c r="J452" s="116">
        <v>0.18192483796198392</v>
      </c>
      <c r="K452" s="117">
        <f>J452*I449</f>
        <v>1280839.796445996</v>
      </c>
      <c r="L452" s="115"/>
      <c r="M452" s="116">
        <v>0.18192483796198392</v>
      </c>
      <c r="N452" s="117">
        <f>M452*L449</f>
        <v>1214033.2831981131</v>
      </c>
      <c r="P452" s="80"/>
      <c r="Q452" s="80"/>
      <c r="R452" s="80" t="s">
        <v>570</v>
      </c>
      <c r="S452" s="115"/>
      <c r="T452" s="116">
        <v>0.12206883177367485</v>
      </c>
      <c r="U452" s="117">
        <f>T452*S449</f>
        <v>548356.24895547854</v>
      </c>
      <c r="V452" s="115"/>
      <c r="W452" s="116">
        <v>0.12206883177367485</v>
      </c>
      <c r="X452" s="117">
        <f>W452*V449</f>
        <v>568223.27548973251</v>
      </c>
      <c r="Y452" s="115"/>
      <c r="Z452" s="116">
        <v>0.12206883177367485</v>
      </c>
      <c r="AA452" s="117">
        <f>Z452*Y449</f>
        <v>610338.37434015097</v>
      </c>
      <c r="AC452" s="80"/>
      <c r="AD452" s="80"/>
      <c r="AE452" s="80" t="s">
        <v>570</v>
      </c>
      <c r="AF452" s="118"/>
      <c r="AG452" s="115"/>
      <c r="AH452" s="116">
        <v>0.18213289385717557</v>
      </c>
      <c r="AI452" s="117">
        <f>AH452*AG449</f>
        <v>331272.28585226403</v>
      </c>
      <c r="AJ452" s="115"/>
      <c r="AK452" s="116">
        <v>0.18213289385717557</v>
      </c>
      <c r="AL452" s="117">
        <f>AK452*AJ449</f>
        <v>369710.8933032169</v>
      </c>
      <c r="AM452" s="115"/>
      <c r="AN452" s="116">
        <v>0.18213289385717557</v>
      </c>
      <c r="AO452" s="117">
        <f>AN452*AM449</f>
        <v>356474.59372455016</v>
      </c>
    </row>
    <row r="453" spans="2:41" x14ac:dyDescent="0.2">
      <c r="B453" s="80"/>
      <c r="C453" s="80"/>
      <c r="D453" s="80" t="s">
        <v>571</v>
      </c>
      <c r="E453" s="80" t="s">
        <v>571</v>
      </c>
      <c r="F453" s="115"/>
      <c r="G453" s="116">
        <v>0.49654925166110037</v>
      </c>
      <c r="H453" s="117">
        <f>G453*F449</f>
        <v>3012370.009073121</v>
      </c>
      <c r="I453" s="115"/>
      <c r="J453" s="116">
        <v>0.49654925166110037</v>
      </c>
      <c r="K453" s="117">
        <f>J453*I449</f>
        <v>3495949.4786298382</v>
      </c>
      <c r="L453" s="115"/>
      <c r="M453" s="116">
        <v>0.49654925166110037</v>
      </c>
      <c r="N453" s="117">
        <f>M453*L449</f>
        <v>3313606.4597713822</v>
      </c>
      <c r="P453" s="80"/>
      <c r="Q453" s="80"/>
      <c r="R453" s="80" t="s">
        <v>571</v>
      </c>
      <c r="S453" s="115"/>
      <c r="T453" s="116">
        <v>0.61497699287082075</v>
      </c>
      <c r="U453" s="117">
        <f>T453*S449</f>
        <v>2762592.8101762091</v>
      </c>
      <c r="V453" s="115"/>
      <c r="W453" s="116">
        <v>0.61497699287082075</v>
      </c>
      <c r="X453" s="117">
        <f>W453*V449</f>
        <v>2862681.9488842213</v>
      </c>
      <c r="Y453" s="115"/>
      <c r="Z453" s="116">
        <v>0.61497699287082075</v>
      </c>
      <c r="AA453" s="117">
        <f>Z453*Y449</f>
        <v>3074855.8221748904</v>
      </c>
      <c r="AC453" s="80"/>
      <c r="AD453" s="80"/>
      <c r="AE453" s="80" t="s">
        <v>571</v>
      </c>
      <c r="AF453" s="118"/>
      <c r="AG453" s="115"/>
      <c r="AH453" s="116">
        <v>0.49543203982508166</v>
      </c>
      <c r="AI453" s="117">
        <f>AH453*AG449</f>
        <v>901116.21707392472</v>
      </c>
      <c r="AJ453" s="115"/>
      <c r="AK453" s="116">
        <v>0.49543203982508166</v>
      </c>
      <c r="AL453" s="117">
        <f>AK453*AJ449</f>
        <v>1005675.6807389274</v>
      </c>
      <c r="AM453" s="115"/>
      <c r="AN453" s="116">
        <v>0.49543203982508166</v>
      </c>
      <c r="AO453" s="117">
        <f>AN453*AM449</f>
        <v>969670.72435176827</v>
      </c>
    </row>
    <row r="454" spans="2:41" x14ac:dyDescent="0.2">
      <c r="B454" s="80"/>
      <c r="C454" s="80"/>
      <c r="D454" s="80" t="s">
        <v>572</v>
      </c>
      <c r="E454" s="138" t="s">
        <v>572</v>
      </c>
      <c r="F454" s="127"/>
      <c r="G454" s="116">
        <v>6.6348460764158165E-2</v>
      </c>
      <c r="H454" s="117">
        <f>G454*F449</f>
        <v>402510.14916547551</v>
      </c>
      <c r="I454" s="127"/>
      <c r="J454" s="116">
        <v>6.6348460764158165E-2</v>
      </c>
      <c r="K454" s="117">
        <f>J454*I449</f>
        <v>467125.5994051114</v>
      </c>
      <c r="L454" s="127"/>
      <c r="M454" s="116">
        <v>6.6348460764158165E-2</v>
      </c>
      <c r="N454" s="117">
        <f>M454*L449</f>
        <v>442761.09056358854</v>
      </c>
      <c r="P454" s="80"/>
      <c r="Q454" s="80"/>
      <c r="R454" s="118" t="s">
        <v>572</v>
      </c>
      <c r="S454" s="127"/>
      <c r="T454" s="116">
        <v>4.9810591066749482E-2</v>
      </c>
      <c r="U454" s="117">
        <f>T454*S449</f>
        <v>223758.58340530537</v>
      </c>
      <c r="V454" s="127"/>
      <c r="W454" s="116">
        <v>4.9810591066749482E-2</v>
      </c>
      <c r="X454" s="117">
        <f>W454*V449</f>
        <v>231865.38937724064</v>
      </c>
      <c r="Y454" s="127"/>
      <c r="Z454" s="116">
        <v>4.9810591066749482E-2</v>
      </c>
      <c r="AA454" s="117">
        <f>Z454*Y449</f>
        <v>249050.594937849</v>
      </c>
      <c r="AC454" s="80"/>
      <c r="AD454" s="80"/>
      <c r="AE454" s="118" t="s">
        <v>572</v>
      </c>
      <c r="AF454" s="44"/>
      <c r="AG454" s="127"/>
      <c r="AH454" s="116">
        <v>6.2107896205544758E-2</v>
      </c>
      <c r="AI454" s="117">
        <f>AH454*AG449</f>
        <v>112964.90331735527</v>
      </c>
      <c r="AJ454" s="127"/>
      <c r="AK454" s="116">
        <v>6.2107896205544758E-2</v>
      </c>
      <c r="AL454" s="117">
        <f>AK454*AJ449</f>
        <v>126072.59073883531</v>
      </c>
      <c r="AM454" s="127"/>
      <c r="AN454" s="116">
        <v>6.2107896205544758E-2</v>
      </c>
      <c r="AO454" s="117">
        <f>AN454*AM449</f>
        <v>121558.97047526017</v>
      </c>
    </row>
    <row r="455" spans="2:41" x14ac:dyDescent="0.2">
      <c r="B455" s="92" t="s">
        <v>13</v>
      </c>
      <c r="C455" s="123" t="s">
        <v>125</v>
      </c>
      <c r="D455" s="92" t="s">
        <v>573</v>
      </c>
      <c r="E455" s="92" t="s">
        <v>573</v>
      </c>
      <c r="F455" s="120">
        <v>7129329.7389208879</v>
      </c>
      <c r="G455" s="113">
        <v>7.4150008799557229E-2</v>
      </c>
      <c r="H455" s="121">
        <f>G455*F455</f>
        <v>528639.86287592887</v>
      </c>
      <c r="I455" s="120">
        <v>8622917.7566263229</v>
      </c>
      <c r="J455" s="113">
        <v>7.4150008799557229E-2</v>
      </c>
      <c r="K455" s="121">
        <f>J455*I455</f>
        <v>639389.42753170012</v>
      </c>
      <c r="L455" s="120">
        <v>8371406.1959436527</v>
      </c>
      <c r="M455" s="113">
        <v>7.4150008799557229E-2</v>
      </c>
      <c r="N455" s="121">
        <f>M455*L455</f>
        <v>620739.84309388977</v>
      </c>
      <c r="P455" s="92" t="s">
        <v>13</v>
      </c>
      <c r="Q455" s="123" t="s">
        <v>125</v>
      </c>
      <c r="R455" s="92" t="s">
        <v>573</v>
      </c>
      <c r="S455" s="120">
        <v>3281062.7770145242</v>
      </c>
      <c r="T455" s="113">
        <v>5.3481836272701332E-2</v>
      </c>
      <c r="U455" s="121">
        <f>T455*S455</f>
        <v>175477.26224074553</v>
      </c>
      <c r="V455" s="120">
        <v>3420257.0554472245</v>
      </c>
      <c r="W455" s="113">
        <v>5.3481836272701332E-2</v>
      </c>
      <c r="X455" s="121">
        <f>W455*V455</f>
        <v>182921.62784998002</v>
      </c>
      <c r="Y455" s="120">
        <v>4027855.2236733977</v>
      </c>
      <c r="Z455" s="113">
        <v>5.3481836272701332E-2</v>
      </c>
      <c r="AA455" s="121">
        <f>Z455*Y455</f>
        <v>215417.09360264544</v>
      </c>
      <c r="AC455" s="92" t="s">
        <v>13</v>
      </c>
      <c r="AD455" s="123" t="s">
        <v>125</v>
      </c>
      <c r="AE455" s="92" t="s">
        <v>573</v>
      </c>
      <c r="AF455" s="114"/>
      <c r="AG455" s="120">
        <v>2135741.2792234868</v>
      </c>
      <c r="AH455" s="113">
        <v>7.7475832206631637E-2</v>
      </c>
      <c r="AI455" s="121">
        <f>AH455*AG455</f>
        <v>165468.33298589566</v>
      </c>
      <c r="AJ455" s="120">
        <v>2448079.7729972764</v>
      </c>
      <c r="AK455" s="113">
        <v>7.7475832206631637E-2</v>
      </c>
      <c r="AL455" s="121">
        <f>AK455*AJ455</f>
        <v>189667.01772118584</v>
      </c>
      <c r="AM455" s="120">
        <v>2539865.7573202793</v>
      </c>
      <c r="AN455" s="113">
        <v>7.7475832206631637E-2</v>
      </c>
      <c r="AO455" s="121">
        <f>AN455*AM455</f>
        <v>196778.21324151533</v>
      </c>
    </row>
    <row r="456" spans="2:41" x14ac:dyDescent="0.2">
      <c r="B456" s="92"/>
      <c r="C456" s="92"/>
      <c r="D456" s="92" t="s">
        <v>574</v>
      </c>
      <c r="E456" s="92" t="s">
        <v>574</v>
      </c>
      <c r="F456" s="124">
        <v>0</v>
      </c>
      <c r="G456" s="113">
        <v>0.26794282575427614</v>
      </c>
      <c r="H456" s="121">
        <f>G456*F455</f>
        <v>1910252.7559804586</v>
      </c>
      <c r="I456" s="124">
        <v>0</v>
      </c>
      <c r="J456" s="113">
        <v>0.26794282575427614</v>
      </c>
      <c r="K456" s="121">
        <f>J456*I455</f>
        <v>2310448.9499571803</v>
      </c>
      <c r="L456" s="124">
        <v>0</v>
      </c>
      <c r="M456" s="113">
        <v>0.26794282575427614</v>
      </c>
      <c r="N456" s="121">
        <f>M456*L455</f>
        <v>2243058.2316779979</v>
      </c>
      <c r="P456" s="92"/>
      <c r="Q456" s="92"/>
      <c r="R456" s="92" t="s">
        <v>574</v>
      </c>
      <c r="S456" s="124">
        <v>0</v>
      </c>
      <c r="T456" s="113">
        <v>0.27341065816055971</v>
      </c>
      <c r="U456" s="121">
        <f>T456*S455</f>
        <v>897077.53332965483</v>
      </c>
      <c r="V456" s="124">
        <v>0</v>
      </c>
      <c r="W456" s="113">
        <v>0.27341065816055971</v>
      </c>
      <c r="X456" s="121">
        <f>W456*V455</f>
        <v>935134.73260812357</v>
      </c>
      <c r="Y456" s="124">
        <v>0</v>
      </c>
      <c r="Z456" s="113">
        <v>0.27341065816055971</v>
      </c>
      <c r="AA456" s="121">
        <f>Z456*Y455</f>
        <v>1101258.5476799922</v>
      </c>
      <c r="AC456" s="92"/>
      <c r="AD456" s="92"/>
      <c r="AE456" s="92" t="s">
        <v>574</v>
      </c>
      <c r="AF456" s="114"/>
      <c r="AG456" s="124">
        <v>0</v>
      </c>
      <c r="AH456" s="113">
        <v>0.28109519784185388</v>
      </c>
      <c r="AI456" s="121">
        <f>AH456*AG455</f>
        <v>600346.61742234009</v>
      </c>
      <c r="AJ456" s="124">
        <v>0</v>
      </c>
      <c r="AK456" s="113">
        <v>0.28109519784185388</v>
      </c>
      <c r="AL456" s="121">
        <f>AK456*AJ455</f>
        <v>688143.46812331013</v>
      </c>
      <c r="AM456" s="124">
        <v>0</v>
      </c>
      <c r="AN456" s="113">
        <v>0.28109519784185388</v>
      </c>
      <c r="AO456" s="121">
        <f>AN456*AM455</f>
        <v>713944.06754569395</v>
      </c>
    </row>
    <row r="457" spans="2:41" x14ac:dyDescent="0.2">
      <c r="B457" s="92"/>
      <c r="C457" s="92"/>
      <c r="D457" s="92" t="s">
        <v>575</v>
      </c>
      <c r="E457" s="92" t="s">
        <v>575</v>
      </c>
      <c r="F457" s="120"/>
      <c r="G457" s="113">
        <v>0.26008922474549107</v>
      </c>
      <c r="H457" s="121">
        <f>G457*F455</f>
        <v>1854261.844750908</v>
      </c>
      <c r="I457" s="120"/>
      <c r="J457" s="113">
        <v>0.26008922474549107</v>
      </c>
      <c r="K457" s="121">
        <f>J457*I455</f>
        <v>2242727.9943650695</v>
      </c>
      <c r="L457" s="120"/>
      <c r="M457" s="113">
        <v>0.26008922474549107</v>
      </c>
      <c r="N457" s="121">
        <f>M457*L455</f>
        <v>2177312.547532585</v>
      </c>
      <c r="P457" s="92"/>
      <c r="Q457" s="92"/>
      <c r="R457" s="92" t="s">
        <v>575</v>
      </c>
      <c r="S457" s="120"/>
      <c r="T457" s="113">
        <v>0.34792426388053288</v>
      </c>
      <c r="U457" s="121">
        <f>T457*S455</f>
        <v>1141561.3514385954</v>
      </c>
      <c r="V457" s="120"/>
      <c r="W457" s="113">
        <v>0.34792426388053288</v>
      </c>
      <c r="X457" s="121">
        <f>W457*V455</f>
        <v>1189990.4182986745</v>
      </c>
      <c r="Y457" s="120"/>
      <c r="Z457" s="113">
        <v>0.34792426388053288</v>
      </c>
      <c r="AA457" s="121">
        <f>Z457*Y455</f>
        <v>1401388.5637139259</v>
      </c>
      <c r="AC457" s="92"/>
      <c r="AD457" s="92"/>
      <c r="AE457" s="92" t="s">
        <v>575</v>
      </c>
      <c r="AF457" s="114"/>
      <c r="AG457" s="120"/>
      <c r="AH457" s="113">
        <v>0.23628400025201277</v>
      </c>
      <c r="AI457" s="121">
        <f>AH457*AG455</f>
        <v>504641.49295827642</v>
      </c>
      <c r="AJ457" s="120"/>
      <c r="AK457" s="113">
        <v>0.23628400025201277</v>
      </c>
      <c r="AL457" s="121">
        <f>AK457*AJ455</f>
        <v>578442.08169983584</v>
      </c>
      <c r="AM457" s="120"/>
      <c r="AN457" s="113">
        <v>0.23628400025201277</v>
      </c>
      <c r="AO457" s="121">
        <f>AN457*AM455</f>
        <v>600129.64124274347</v>
      </c>
    </row>
    <row r="458" spans="2:41" x14ac:dyDescent="0.2">
      <c r="B458" s="92"/>
      <c r="C458" s="92"/>
      <c r="D458" s="92" t="s">
        <v>576</v>
      </c>
      <c r="E458" s="92" t="s">
        <v>576</v>
      </c>
      <c r="F458" s="120"/>
      <c r="G458" s="113">
        <v>8.67814519005084E-2</v>
      </c>
      <c r="H458" s="121">
        <f>G458*F455</f>
        <v>618693.58582102717</v>
      </c>
      <c r="I458" s="120"/>
      <c r="J458" s="113">
        <v>8.67814519005084E-2</v>
      </c>
      <c r="K458" s="121">
        <f>J458*I455</f>
        <v>748309.32253870706</v>
      </c>
      <c r="L458" s="120"/>
      <c r="M458" s="113">
        <v>8.67814519005084E-2</v>
      </c>
      <c r="N458" s="121">
        <f>M458*L455</f>
        <v>726482.78413290204</v>
      </c>
      <c r="P458" s="92"/>
      <c r="Q458" s="92"/>
      <c r="R458" s="92" t="s">
        <v>576</v>
      </c>
      <c r="S458" s="120"/>
      <c r="T458" s="113">
        <v>8.38893187111035E-2</v>
      </c>
      <c r="U458" s="121">
        <f>T458*S455</f>
        <v>275246.12101210974</v>
      </c>
      <c r="V458" s="120"/>
      <c r="W458" s="113">
        <v>8.38893187111035E-2</v>
      </c>
      <c r="X458" s="121">
        <f>W458*V455</f>
        <v>286923.03419831261</v>
      </c>
      <c r="Y458" s="120"/>
      <c r="Z458" s="113">
        <v>8.38893187111035E-2</v>
      </c>
      <c r="AA458" s="121">
        <f>Z458*Y455</f>
        <v>337894.03058092075</v>
      </c>
      <c r="AC458" s="92"/>
      <c r="AD458" s="92"/>
      <c r="AE458" s="92" t="s">
        <v>576</v>
      </c>
      <c r="AF458" s="114"/>
      <c r="AG458" s="120"/>
      <c r="AH458" s="113">
        <v>8.1262847010363182E-2</v>
      </c>
      <c r="AI458" s="121">
        <f>AH458*AG455</f>
        <v>173556.41682725557</v>
      </c>
      <c r="AJ458" s="120"/>
      <c r="AK458" s="113">
        <v>8.1262847010363182E-2</v>
      </c>
      <c r="AL458" s="121">
        <f>AK458*AJ455</f>
        <v>198937.9320622423</v>
      </c>
      <c r="AM458" s="120"/>
      <c r="AN458" s="113">
        <v>8.1262847010363182E-2</v>
      </c>
      <c r="AO458" s="121">
        <f>AN458*AM455</f>
        <v>206396.72246397808</v>
      </c>
    </row>
    <row r="459" spans="2:41" x14ac:dyDescent="0.2">
      <c r="B459" s="92"/>
      <c r="C459" s="92"/>
      <c r="D459" s="92" t="s">
        <v>577</v>
      </c>
      <c r="E459" s="92" t="s">
        <v>577</v>
      </c>
      <c r="F459" s="120"/>
      <c r="G459" s="113">
        <v>6.2355078067551008E-2</v>
      </c>
      <c r="H459" s="121">
        <f>G459*F455</f>
        <v>444549.91243972501</v>
      </c>
      <c r="I459" s="120"/>
      <c r="J459" s="113">
        <v>6.2355078067551008E-2</v>
      </c>
      <c r="K459" s="121">
        <f>J459*I455</f>
        <v>537682.70988450618</v>
      </c>
      <c r="L459" s="120"/>
      <c r="M459" s="113">
        <v>6.2355078067551008E-2</v>
      </c>
      <c r="N459" s="121">
        <f>M459*L455</f>
        <v>521999.68688324664</v>
      </c>
      <c r="P459" s="92"/>
      <c r="Q459" s="92"/>
      <c r="R459" s="92" t="s">
        <v>577</v>
      </c>
      <c r="S459" s="120"/>
      <c r="T459" s="113">
        <v>4.4218387546850514E-2</v>
      </c>
      <c r="U459" s="121">
        <f>T459*S455</f>
        <v>145083.3054395738</v>
      </c>
      <c r="V459" s="120"/>
      <c r="W459" s="113">
        <v>4.4218387546850514E-2</v>
      </c>
      <c r="X459" s="121">
        <f>W459*V455</f>
        <v>151238.25198761516</v>
      </c>
      <c r="Y459" s="120"/>
      <c r="Z459" s="113">
        <v>4.4218387546850514E-2</v>
      </c>
      <c r="AA459" s="121">
        <f>Z459*Y455</f>
        <v>178105.26326299657</v>
      </c>
      <c r="AC459" s="92"/>
      <c r="AD459" s="92"/>
      <c r="AE459" s="92" t="s">
        <v>577</v>
      </c>
      <c r="AF459" s="114"/>
      <c r="AG459" s="120"/>
      <c r="AH459" s="113">
        <v>6.1486242222726112E-2</v>
      </c>
      <c r="AI459" s="121">
        <f>AH459*AG455</f>
        <v>131318.70561941023</v>
      </c>
      <c r="AJ459" s="120"/>
      <c r="AK459" s="113">
        <v>6.1486242222726112E-2</v>
      </c>
      <c r="AL459" s="121">
        <f>AK459*AJ455</f>
        <v>150523.22590306689</v>
      </c>
      <c r="AM459" s="120"/>
      <c r="AN459" s="113">
        <v>6.1486242222726112E-2</v>
      </c>
      <c r="AO459" s="121">
        <f>AN459*AM455</f>
        <v>156166.80116780239</v>
      </c>
    </row>
    <row r="460" spans="2:41" x14ac:dyDescent="0.2">
      <c r="B460" s="92"/>
      <c r="C460" s="92"/>
      <c r="D460" s="92" t="s">
        <v>578</v>
      </c>
      <c r="E460" s="92" t="s">
        <v>578</v>
      </c>
      <c r="F460" s="120"/>
      <c r="G460" s="113">
        <v>6.6041413544585884E-2</v>
      </c>
      <c r="H460" s="121">
        <f>G460*F455</f>
        <v>470831.01358378888</v>
      </c>
      <c r="I460" s="120"/>
      <c r="J460" s="113">
        <v>6.6041413544585884E-2</v>
      </c>
      <c r="K460" s="121">
        <f>J460*I455</f>
        <v>569469.67752631172</v>
      </c>
      <c r="L460" s="120"/>
      <c r="M460" s="113">
        <v>6.6041413544585884E-2</v>
      </c>
      <c r="N460" s="121">
        <f>M460*L455</f>
        <v>552859.49853602331</v>
      </c>
      <c r="P460" s="92"/>
      <c r="Q460" s="92"/>
      <c r="R460" s="92" t="s">
        <v>578</v>
      </c>
      <c r="S460" s="120"/>
      <c r="T460" s="113">
        <v>7.39392771465293E-2</v>
      </c>
      <c r="U460" s="121">
        <f>T460*S455</f>
        <v>242599.41000483796</v>
      </c>
      <c r="V460" s="120"/>
      <c r="W460" s="113">
        <v>7.39392771465293E-2</v>
      </c>
      <c r="X460" s="121">
        <f>W460*V455</f>
        <v>252891.33433508457</v>
      </c>
      <c r="Y460" s="120"/>
      <c r="Z460" s="113">
        <v>7.39392771465293E-2</v>
      </c>
      <c r="AA460" s="121">
        <f>Z460*Y455</f>
        <v>297816.70368928311</v>
      </c>
      <c r="AC460" s="92"/>
      <c r="AD460" s="92"/>
      <c r="AE460" s="92" t="s">
        <v>578</v>
      </c>
      <c r="AF460" s="114"/>
      <c r="AG460" s="120"/>
      <c r="AH460" s="113">
        <v>6.9588808070339903E-2</v>
      </c>
      <c r="AI460" s="121">
        <f>AH460*AG455</f>
        <v>148623.68996778544</v>
      </c>
      <c r="AJ460" s="120"/>
      <c r="AK460" s="113">
        <v>6.9588808070339903E-2</v>
      </c>
      <c r="AL460" s="121">
        <f>AK460*AJ455</f>
        <v>170358.95346398876</v>
      </c>
      <c r="AM460" s="120"/>
      <c r="AN460" s="113">
        <v>6.9588808070339903E-2</v>
      </c>
      <c r="AO460" s="121">
        <f>AN460*AM455</f>
        <v>176746.23071058941</v>
      </c>
    </row>
    <row r="461" spans="2:41" x14ac:dyDescent="0.2">
      <c r="B461" s="92"/>
      <c r="C461" s="92"/>
      <c r="D461" s="92" t="s">
        <v>579</v>
      </c>
      <c r="E461" s="92" t="s">
        <v>579</v>
      </c>
      <c r="F461" s="120"/>
      <c r="G461" s="113">
        <v>0.18263999718803034</v>
      </c>
      <c r="H461" s="121">
        <f>G461*F455</f>
        <v>1302100.763469052</v>
      </c>
      <c r="I461" s="120"/>
      <c r="J461" s="113">
        <v>0.18263999718803034</v>
      </c>
      <c r="K461" s="121">
        <f>J461*I455</f>
        <v>1574889.6748228485</v>
      </c>
      <c r="L461" s="120"/>
      <c r="M461" s="113">
        <v>0.18263999718803034</v>
      </c>
      <c r="N461" s="121">
        <f>M461*L455</f>
        <v>1528953.6040870084</v>
      </c>
      <c r="P461" s="92"/>
      <c r="Q461" s="92"/>
      <c r="R461" s="92" t="s">
        <v>579</v>
      </c>
      <c r="S461" s="120"/>
      <c r="T461" s="113">
        <v>0.12313625828172256</v>
      </c>
      <c r="U461" s="121">
        <f>T461*S455</f>
        <v>404017.79354900634</v>
      </c>
      <c r="V461" s="120"/>
      <c r="W461" s="113">
        <v>0.12313625828172256</v>
      </c>
      <c r="X461" s="121">
        <f>W461*V455</f>
        <v>421157.65616943332</v>
      </c>
      <c r="Y461" s="120"/>
      <c r="Z461" s="113">
        <v>0.12313625828172256</v>
      </c>
      <c r="AA461" s="121">
        <f>Z461*Y455</f>
        <v>495975.02114363288</v>
      </c>
      <c r="AC461" s="92"/>
      <c r="AD461" s="92"/>
      <c r="AE461" s="92" t="s">
        <v>579</v>
      </c>
      <c r="AF461" s="114"/>
      <c r="AG461" s="120"/>
      <c r="AH461" s="113">
        <v>0.19280707239607253</v>
      </c>
      <c r="AI461" s="121">
        <f>AH461*AG455</f>
        <v>411786.02344252338</v>
      </c>
      <c r="AJ461" s="120"/>
      <c r="AK461" s="113">
        <v>0.19280707239607253</v>
      </c>
      <c r="AL461" s="121">
        <f>AK461*AJ455</f>
        <v>472007.09402364667</v>
      </c>
      <c r="AM461" s="120"/>
      <c r="AN461" s="113">
        <v>0.19280707239607253</v>
      </c>
      <c r="AO461" s="121">
        <f>AN461*AM455</f>
        <v>489704.08094795665</v>
      </c>
    </row>
    <row r="462" spans="2:41" x14ac:dyDescent="0.2">
      <c r="B462" s="75" t="s">
        <v>13</v>
      </c>
      <c r="C462" t="s">
        <v>126</v>
      </c>
      <c r="D462" s="80" t="s">
        <v>580</v>
      </c>
      <c r="E462" s="80" t="s">
        <v>580</v>
      </c>
      <c r="F462" s="115">
        <v>3120806.0135529097</v>
      </c>
      <c r="G462" s="116">
        <v>6.9698578285373097E-2</v>
      </c>
      <c r="H462" s="117">
        <f>G462*F462</f>
        <v>217515.74224908062</v>
      </c>
      <c r="I462" s="115">
        <v>3776789.4636344733</v>
      </c>
      <c r="J462" s="116">
        <v>6.9698578285373097E-2</v>
      </c>
      <c r="K462" s="117">
        <f>J462*I462</f>
        <v>263236.85609849961</v>
      </c>
      <c r="L462" s="115">
        <v>3801003.8326810114</v>
      </c>
      <c r="M462" s="116">
        <v>6.9698578285373097E-2</v>
      </c>
      <c r="N462" s="117">
        <f>M462*L462</f>
        <v>264924.56319512066</v>
      </c>
      <c r="P462" s="75" t="s">
        <v>13</v>
      </c>
      <c r="Q462" t="s">
        <v>126</v>
      </c>
      <c r="R462" s="80" t="s">
        <v>580</v>
      </c>
      <c r="S462" s="115">
        <v>1510300.9176547197</v>
      </c>
      <c r="T462" s="116">
        <v>0.10976242061545909</v>
      </c>
      <c r="U462" s="117">
        <f>T462*S462</f>
        <v>165774.28457953117</v>
      </c>
      <c r="V462" s="115">
        <v>1658666.532870474</v>
      </c>
      <c r="W462" s="116">
        <v>0.10976242061545909</v>
      </c>
      <c r="X462" s="117">
        <f>W462*V462</f>
        <v>182059.25364171417</v>
      </c>
      <c r="Y462" s="115">
        <v>2095446.7789353263</v>
      </c>
      <c r="Z462" s="116">
        <v>0.10976242061545909</v>
      </c>
      <c r="AA462" s="117">
        <f>Z462*Y462</f>
        <v>230001.31072680818</v>
      </c>
      <c r="AC462" s="75" t="s">
        <v>13</v>
      </c>
      <c r="AD462" t="s">
        <v>126</v>
      </c>
      <c r="AE462" s="80" t="s">
        <v>580</v>
      </c>
      <c r="AF462" s="118"/>
      <c r="AG462" s="115">
        <v>939822.59010731336</v>
      </c>
      <c r="AH462" s="116">
        <v>6.0985684924593914E-2</v>
      </c>
      <c r="AI462" s="117">
        <f>AH462*AG462</f>
        <v>57315.724365300382</v>
      </c>
      <c r="AJ462" s="115">
        <v>1061666.0760249035</v>
      </c>
      <c r="AK462" s="116">
        <v>6.0985684924593914E-2</v>
      </c>
      <c r="AL462" s="117">
        <f>AK462*AJ462</f>
        <v>64746.43280758473</v>
      </c>
      <c r="AM462" s="115">
        <v>1152724.5989715175</v>
      </c>
      <c r="AN462" s="116">
        <v>6.0985684924593914E-2</v>
      </c>
      <c r="AO462" s="117">
        <f>AN462*AM462</f>
        <v>70299.699197705835</v>
      </c>
    </row>
    <row r="463" spans="2:41" x14ac:dyDescent="0.2">
      <c r="B463" s="80"/>
      <c r="C463" s="80"/>
      <c r="D463" s="80" t="s">
        <v>581</v>
      </c>
      <c r="E463" s="80" t="s">
        <v>581</v>
      </c>
      <c r="F463" s="119">
        <v>0</v>
      </c>
      <c r="G463" s="116">
        <v>0.10586562346311011</v>
      </c>
      <c r="H463" s="117">
        <f>G463*F462</f>
        <v>330386.07433220203</v>
      </c>
      <c r="I463" s="119">
        <v>0</v>
      </c>
      <c r="J463" s="116">
        <v>0.10586562346311011</v>
      </c>
      <c r="K463" s="117">
        <f>J463*I462</f>
        <v>399832.17125656875</v>
      </c>
      <c r="L463" s="119">
        <v>0</v>
      </c>
      <c r="M463" s="116">
        <v>0.10586562346311011</v>
      </c>
      <c r="N463" s="117">
        <f>M463*L462</f>
        <v>402395.64053244633</v>
      </c>
      <c r="P463" s="80"/>
      <c r="Q463" s="80"/>
      <c r="R463" s="80" t="s">
        <v>581</v>
      </c>
      <c r="S463" s="119">
        <v>0</v>
      </c>
      <c r="T463" s="116">
        <v>8.2494614577577993E-2</v>
      </c>
      <c r="U463" s="117">
        <f>T463*S462</f>
        <v>124591.69209808846</v>
      </c>
      <c r="V463" s="119">
        <v>0</v>
      </c>
      <c r="W463" s="116">
        <v>8.2494614577577993E-2</v>
      </c>
      <c r="X463" s="117">
        <f>W463*V462</f>
        <v>136831.05634187735</v>
      </c>
      <c r="Y463" s="119">
        <v>0</v>
      </c>
      <c r="Z463" s="116">
        <v>8.2494614577577993E-2</v>
      </c>
      <c r="AA463" s="117">
        <f>Z463*Y462</f>
        <v>172863.07439609701</v>
      </c>
      <c r="AC463" s="80"/>
      <c r="AD463" s="80"/>
      <c r="AE463" s="80" t="s">
        <v>581</v>
      </c>
      <c r="AF463" s="118"/>
      <c r="AG463" s="119">
        <v>0</v>
      </c>
      <c r="AH463" s="116">
        <v>9.7723786789330899E-2</v>
      </c>
      <c r="AI463" s="117">
        <f>AH463*AG462</f>
        <v>91843.022415443818</v>
      </c>
      <c r="AJ463" s="119">
        <v>0</v>
      </c>
      <c r="AK463" s="116">
        <v>9.7723786789330899E-2</v>
      </c>
      <c r="AL463" s="117">
        <f>AK463*AJ462</f>
        <v>103750.02925492324</v>
      </c>
      <c r="AM463" s="119">
        <v>0</v>
      </c>
      <c r="AN463" s="116">
        <v>9.7723786789330899E-2</v>
      </c>
      <c r="AO463" s="117">
        <f>AN463*AM462</f>
        <v>112648.61293670954</v>
      </c>
    </row>
    <row r="464" spans="2:41" x14ac:dyDescent="0.2">
      <c r="B464" s="80"/>
      <c r="C464" s="80"/>
      <c r="D464" s="80" t="s">
        <v>582</v>
      </c>
      <c r="E464" s="80" t="s">
        <v>582</v>
      </c>
      <c r="F464" s="115"/>
      <c r="G464" s="116">
        <v>0.28241744039327943</v>
      </c>
      <c r="H464" s="117">
        <f>G464*F462</f>
        <v>881370.04631156684</v>
      </c>
      <c r="I464" s="115"/>
      <c r="J464" s="116">
        <v>0.28241744039327943</v>
      </c>
      <c r="K464" s="117">
        <f>J464*I462</f>
        <v>1066631.2132239547</v>
      </c>
      <c r="L464" s="115"/>
      <c r="M464" s="116">
        <v>0.28241744039327943</v>
      </c>
      <c r="N464" s="117">
        <f>M464*L462</f>
        <v>1073469.7733508162</v>
      </c>
      <c r="P464" s="80"/>
      <c r="Q464" s="80"/>
      <c r="R464" s="80" t="s">
        <v>582</v>
      </c>
      <c r="S464" s="115"/>
      <c r="T464" s="116">
        <v>0.42163344362843991</v>
      </c>
      <c r="U464" s="117">
        <f>T464*S462</f>
        <v>636793.37682595232</v>
      </c>
      <c r="V464" s="115"/>
      <c r="W464" s="116">
        <v>0.42163344362843991</v>
      </c>
      <c r="X464" s="117">
        <f>W464*V462</f>
        <v>699349.28208542289</v>
      </c>
      <c r="Y464" s="115"/>
      <c r="Z464" s="116">
        <v>0.42163344362843991</v>
      </c>
      <c r="AA464" s="117">
        <f>Z464*Y462</f>
        <v>883510.4413426239</v>
      </c>
      <c r="AC464" s="80"/>
      <c r="AD464" s="80"/>
      <c r="AE464" s="80" t="s">
        <v>582</v>
      </c>
      <c r="AF464" s="118"/>
      <c r="AG464" s="115"/>
      <c r="AH464" s="116">
        <v>0.29333957512012065</v>
      </c>
      <c r="AI464" s="117">
        <f>AH464*AG462</f>
        <v>275687.15927037061</v>
      </c>
      <c r="AJ464" s="115"/>
      <c r="AK464" s="116">
        <v>0.29333957512012065</v>
      </c>
      <c r="AL464" s="117">
        <f>AK464*AJ462</f>
        <v>311428.67566059087</v>
      </c>
      <c r="AM464" s="115"/>
      <c r="AN464" s="116">
        <v>0.29333957512012065</v>
      </c>
      <c r="AO464" s="117">
        <f>AN464*AM462</f>
        <v>338139.74409281643</v>
      </c>
    </row>
    <row r="465" spans="2:41" x14ac:dyDescent="0.2">
      <c r="B465" s="80"/>
      <c r="C465" s="80"/>
      <c r="D465" s="80" t="s">
        <v>583</v>
      </c>
      <c r="E465" s="80" t="s">
        <v>583</v>
      </c>
      <c r="F465" s="115"/>
      <c r="G465" s="116">
        <v>0.10201872761051527</v>
      </c>
      <c r="H465" s="117">
        <f>G465*F462</f>
        <v>318380.6586219123</v>
      </c>
      <c r="I465" s="115"/>
      <c r="J465" s="116">
        <v>0.10201872761051527</v>
      </c>
      <c r="K465" s="117">
        <f>J465*I462</f>
        <v>385303.25553278939</v>
      </c>
      <c r="L465" s="115"/>
      <c r="M465" s="116">
        <v>0.10201872761051527</v>
      </c>
      <c r="N465" s="117">
        <f>M465*L462</f>
        <v>387773.57465280866</v>
      </c>
      <c r="P465" s="80"/>
      <c r="Q465" s="80"/>
      <c r="R465" s="80" t="s">
        <v>583</v>
      </c>
      <c r="S465" s="115"/>
      <c r="T465" s="116">
        <v>6.4895736980314464E-2</v>
      </c>
      <c r="U465" s="117">
        <f>T465*S462</f>
        <v>98012.091113248258</v>
      </c>
      <c r="V465" s="115"/>
      <c r="W465" s="116">
        <v>6.4895736980314464E-2</v>
      </c>
      <c r="X465" s="117">
        <f>W465*V462</f>
        <v>107640.3870552124</v>
      </c>
      <c r="Y465" s="115"/>
      <c r="Z465" s="116">
        <v>6.4895736980314464E-2</v>
      </c>
      <c r="AA465" s="117">
        <f>Z465*Y462</f>
        <v>135985.56302203407</v>
      </c>
      <c r="AC465" s="80"/>
      <c r="AD465" s="80"/>
      <c r="AE465" s="80" t="s">
        <v>583</v>
      </c>
      <c r="AF465" s="118"/>
      <c r="AG465" s="115"/>
      <c r="AH465" s="116">
        <v>8.9830500698855842E-2</v>
      </c>
      <c r="AI465" s="117">
        <f>AH465*AG462</f>
        <v>84424.733837435517</v>
      </c>
      <c r="AJ465" s="115"/>
      <c r="AK465" s="116">
        <v>8.9830500698855842E-2</v>
      </c>
      <c r="AL465" s="117">
        <f>AK465*AJ462</f>
        <v>95369.995184306623</v>
      </c>
      <c r="AM465" s="115"/>
      <c r="AN465" s="116">
        <v>8.9830500698855842E-2</v>
      </c>
      <c r="AO465" s="117">
        <f>AN465*AM462</f>
        <v>103549.82789349923</v>
      </c>
    </row>
    <row r="466" spans="2:41" x14ac:dyDescent="0.2">
      <c r="B466" s="80"/>
      <c r="C466" s="80"/>
      <c r="D466" s="80" t="s">
        <v>584</v>
      </c>
      <c r="E466" s="80" t="s">
        <v>584</v>
      </c>
      <c r="F466" s="115"/>
      <c r="G466" s="116">
        <v>0.11368704817683883</v>
      </c>
      <c r="H466" s="117">
        <f>G466*F462</f>
        <v>354795.22361335799</v>
      </c>
      <c r="I466" s="115"/>
      <c r="J466" s="116">
        <v>0.11368704817683883</v>
      </c>
      <c r="K466" s="117">
        <f>J466*I462</f>
        <v>429372.04570598964</v>
      </c>
      <c r="L466" s="115"/>
      <c r="M466" s="116">
        <v>0.11368704817683883</v>
      </c>
      <c r="N466" s="117">
        <f>M466*L462</f>
        <v>432124.90584635519</v>
      </c>
      <c r="P466" s="80"/>
      <c r="Q466" s="80"/>
      <c r="R466" s="80" t="s">
        <v>584</v>
      </c>
      <c r="S466" s="115"/>
      <c r="T466" s="116">
        <v>4.9283661218129771E-2</v>
      </c>
      <c r="U466" s="117">
        <f>T466*S462</f>
        <v>74433.158763125713</v>
      </c>
      <c r="V466" s="115"/>
      <c r="W466" s="116">
        <v>4.9283661218129771E-2</v>
      </c>
      <c r="X466" s="117">
        <f>W466*V462</f>
        <v>81745.159479838345</v>
      </c>
      <c r="Y466" s="115"/>
      <c r="Z466" s="116">
        <v>4.9283661218129771E-2</v>
      </c>
      <c r="AA466" s="117">
        <f>Z466*Y462</f>
        <v>103271.28915366989</v>
      </c>
      <c r="AC466" s="80"/>
      <c r="AD466" s="80"/>
      <c r="AE466" s="80" t="s">
        <v>584</v>
      </c>
      <c r="AF466" s="118"/>
      <c r="AG466" s="115"/>
      <c r="AH466" s="116">
        <v>0.10845741720011137</v>
      </c>
      <c r="AI466" s="117">
        <f>AH466*AG462</f>
        <v>101930.73074935815</v>
      </c>
      <c r="AJ466" s="115"/>
      <c r="AK466" s="116">
        <v>0.10845741720011137</v>
      </c>
      <c r="AL466" s="117">
        <f>AK466*AJ462</f>
        <v>115145.56053463811</v>
      </c>
      <c r="AM466" s="115"/>
      <c r="AN466" s="116">
        <v>0.10845741720011137</v>
      </c>
      <c r="AO466" s="117">
        <f>AN466*AM462</f>
        <v>125021.53274748495</v>
      </c>
    </row>
    <row r="467" spans="2:41" x14ac:dyDescent="0.2">
      <c r="B467" s="80"/>
      <c r="C467" s="80"/>
      <c r="D467" s="80" t="s">
        <v>585</v>
      </c>
      <c r="E467" s="80" t="s">
        <v>585</v>
      </c>
      <c r="F467" s="115"/>
      <c r="G467" s="116">
        <v>0.1327298725090722</v>
      </c>
      <c r="H467" s="117">
        <f>G467*F462</f>
        <v>414224.18430442357</v>
      </c>
      <c r="I467" s="115"/>
      <c r="J467" s="116">
        <v>0.1327298725090722</v>
      </c>
      <c r="K467" s="117">
        <f>J467*I462</f>
        <v>501292.78400181083</v>
      </c>
      <c r="L467" s="115"/>
      <c r="M467" s="116">
        <v>0.1327298725090722</v>
      </c>
      <c r="N467" s="117">
        <f>M467*L462</f>
        <v>504506.75411824544</v>
      </c>
      <c r="P467" s="80"/>
      <c r="Q467" s="80"/>
      <c r="R467" s="80" t="s">
        <v>585</v>
      </c>
      <c r="S467" s="115"/>
      <c r="T467" s="116">
        <v>0.11953986454188213</v>
      </c>
      <c r="U467" s="117">
        <f>T467*S462</f>
        <v>180541.16711392548</v>
      </c>
      <c r="V467" s="115"/>
      <c r="W467" s="116">
        <v>0.11953986454188213</v>
      </c>
      <c r="X467" s="117">
        <f>W467*V462</f>
        <v>198276.77265948974</v>
      </c>
      <c r="Y467" s="115"/>
      <c r="Z467" s="116">
        <v>0.11953986454188213</v>
      </c>
      <c r="AA467" s="117">
        <f>Z467*Y462</f>
        <v>250489.42410865214</v>
      </c>
      <c r="AC467" s="80"/>
      <c r="AD467" s="80"/>
      <c r="AE467" s="80" t="s">
        <v>585</v>
      </c>
      <c r="AF467" s="118"/>
      <c r="AG467" s="115"/>
      <c r="AH467" s="116">
        <v>0.14468208176460332</v>
      </c>
      <c r="AI467" s="117">
        <f>AH467*AG462</f>
        <v>135975.48882612758</v>
      </c>
      <c r="AJ467" s="115"/>
      <c r="AK467" s="116">
        <v>0.14468208176460332</v>
      </c>
      <c r="AL467" s="117">
        <f>AK467*AJ462</f>
        <v>153604.05801814064</v>
      </c>
      <c r="AM467" s="115"/>
      <c r="AN467" s="116">
        <v>0.14468208176460332</v>
      </c>
      <c r="AO467" s="117">
        <f>AN467*AM462</f>
        <v>166778.59468046666</v>
      </c>
    </row>
    <row r="468" spans="2:41" x14ac:dyDescent="0.2">
      <c r="B468" s="80"/>
      <c r="C468" s="80"/>
      <c r="D468" s="80" t="s">
        <v>586</v>
      </c>
      <c r="E468" s="80" t="s">
        <v>586</v>
      </c>
      <c r="F468" s="115"/>
      <c r="G468" s="116">
        <v>0.19358270956181103</v>
      </c>
      <c r="H468" s="117">
        <f>G468*F462</f>
        <v>604134.08412036626</v>
      </c>
      <c r="I468" s="115"/>
      <c r="J468" s="116">
        <v>0.19358270956181103</v>
      </c>
      <c r="K468" s="117">
        <f>J468*I462</f>
        <v>731121.13781486033</v>
      </c>
      <c r="L468" s="115"/>
      <c r="M468" s="116">
        <v>0.19358270956181103</v>
      </c>
      <c r="N468" s="117">
        <f>M468*L462</f>
        <v>735808.62098521879</v>
      </c>
      <c r="P468" s="80"/>
      <c r="Q468" s="80"/>
      <c r="R468" s="80" t="s">
        <v>586</v>
      </c>
      <c r="S468" s="115"/>
      <c r="T468" s="116">
        <v>0.15239025843819645</v>
      </c>
      <c r="U468" s="117">
        <f>T468*S462</f>
        <v>230155.14716084799</v>
      </c>
      <c r="V468" s="115"/>
      <c r="W468" s="116">
        <v>0.15239025843819645</v>
      </c>
      <c r="X468" s="117">
        <f>W468*V462</f>
        <v>252764.62160691881</v>
      </c>
      <c r="Y468" s="115"/>
      <c r="Z468" s="116">
        <v>0.15239025843819645</v>
      </c>
      <c r="AA468" s="117">
        <f>Z468*Y462</f>
        <v>319325.67618544068</v>
      </c>
      <c r="AC468" s="80"/>
      <c r="AD468" s="80"/>
      <c r="AE468" s="80" t="s">
        <v>586</v>
      </c>
      <c r="AF468" s="118"/>
      <c r="AG468" s="115"/>
      <c r="AH468" s="116">
        <v>0.20498095350238404</v>
      </c>
      <c r="AI468" s="117">
        <f>AH468*AG462</f>
        <v>192645.73064327735</v>
      </c>
      <c r="AJ468" s="115"/>
      <c r="AK468" s="116">
        <v>0.20498095350238404</v>
      </c>
      <c r="AL468" s="117">
        <f>AK468*AJ462</f>
        <v>217621.32456471925</v>
      </c>
      <c r="AM468" s="115"/>
      <c r="AN468" s="116">
        <v>0.20498095350238404</v>
      </c>
      <c r="AO468" s="117">
        <f>AN468*AM462</f>
        <v>236286.58742283494</v>
      </c>
    </row>
    <row r="469" spans="2:41" x14ac:dyDescent="0.2">
      <c r="B469" s="92" t="s">
        <v>13</v>
      </c>
      <c r="C469" s="123" t="s">
        <v>127</v>
      </c>
      <c r="D469" s="92" t="s">
        <v>587</v>
      </c>
      <c r="E469" s="92" t="s">
        <v>587</v>
      </c>
      <c r="F469" s="120">
        <v>3019308.8885651473</v>
      </c>
      <c r="G469" s="113">
        <v>0.14913195083693567</v>
      </c>
      <c r="H469" s="121">
        <f>G469*F469</f>
        <v>450275.42473102041</v>
      </c>
      <c r="I469" s="120">
        <v>3660434.1739973407</v>
      </c>
      <c r="J469" s="113">
        <v>0.14913195083693567</v>
      </c>
      <c r="K469" s="121">
        <f>J469*I469</f>
        <v>545887.68927841063</v>
      </c>
      <c r="L469" s="120">
        <v>3562673.8210271234</v>
      </c>
      <c r="M469" s="113">
        <v>0.14913195083693567</v>
      </c>
      <c r="N469" s="121">
        <f>M469*L469</f>
        <v>531308.49712545471</v>
      </c>
      <c r="P469" s="92" t="s">
        <v>13</v>
      </c>
      <c r="Q469" s="123" t="s">
        <v>127</v>
      </c>
      <c r="R469" s="92" t="s">
        <v>587</v>
      </c>
      <c r="S469" s="120">
        <v>1701749.614020545</v>
      </c>
      <c r="T469" s="113">
        <v>0.11602367222488835</v>
      </c>
      <c r="U469" s="121">
        <f>T469*S469</f>
        <v>197443.23942594999</v>
      </c>
      <c r="V469" s="120">
        <v>1736732.5567879512</v>
      </c>
      <c r="W469" s="113">
        <v>0.11602367222488835</v>
      </c>
      <c r="X469" s="121">
        <f>W469*V469</f>
        <v>201502.08891105754</v>
      </c>
      <c r="Y469" s="120">
        <v>2084333.71141955</v>
      </c>
      <c r="Z469" s="113">
        <v>0.11602367222488835</v>
      </c>
      <c r="AA469" s="121">
        <f>Z469*Y469</f>
        <v>241832.0513410269</v>
      </c>
      <c r="AC469" s="92" t="s">
        <v>13</v>
      </c>
      <c r="AD469" s="123" t="s">
        <v>127</v>
      </c>
      <c r="AE469" s="92" t="s">
        <v>587</v>
      </c>
      <c r="AF469" s="114"/>
      <c r="AG469" s="120">
        <v>923899.24801088707</v>
      </c>
      <c r="AH469" s="113">
        <v>0.16034423119672472</v>
      </c>
      <c r="AI469" s="121">
        <f>AH469*AG469</f>
        <v>148141.91462553779</v>
      </c>
      <c r="AJ469" s="120">
        <v>1064535.9731362909</v>
      </c>
      <c r="AK469" s="113">
        <v>0.16034423119672472</v>
      </c>
      <c r="AL469" s="121">
        <f>AK469*AJ469</f>
        <v>170692.20219379576</v>
      </c>
      <c r="AM469" s="120">
        <v>1079370.0562133307</v>
      </c>
      <c r="AN469" s="113">
        <v>0.16034423119672472</v>
      </c>
      <c r="AO469" s="121">
        <f>AN469*AM469</f>
        <v>173070.76184029205</v>
      </c>
    </row>
    <row r="470" spans="2:41" x14ac:dyDescent="0.2">
      <c r="B470" s="92"/>
      <c r="C470" s="92"/>
      <c r="D470" s="92" t="s">
        <v>588</v>
      </c>
      <c r="E470" s="92" t="s">
        <v>588</v>
      </c>
      <c r="F470" s="124">
        <v>0</v>
      </c>
      <c r="G470" s="113">
        <v>9.6585206895789949E-2</v>
      </c>
      <c r="H470" s="121">
        <f>G470*F469</f>
        <v>291620.57368436235</v>
      </c>
      <c r="I470" s="124">
        <v>0</v>
      </c>
      <c r="J470" s="113">
        <v>9.6585206895789949E-2</v>
      </c>
      <c r="K470" s="121">
        <f>J470*I469</f>
        <v>353543.79202395317</v>
      </c>
      <c r="L470" s="124">
        <v>0</v>
      </c>
      <c r="M470" s="113">
        <v>9.6585206895789949E-2</v>
      </c>
      <c r="N470" s="121">
        <f>M470*L469</f>
        <v>344101.58810611925</v>
      </c>
      <c r="P470" s="92"/>
      <c r="Q470" s="92"/>
      <c r="R470" s="92" t="s">
        <v>588</v>
      </c>
      <c r="S470" s="124">
        <v>0</v>
      </c>
      <c r="T470" s="113">
        <v>9.8249848111983937E-2</v>
      </c>
      <c r="U470" s="121">
        <f>T470*S469</f>
        <v>167196.64110214583</v>
      </c>
      <c r="V470" s="124">
        <v>0</v>
      </c>
      <c r="W470" s="113">
        <v>9.8249848111983937E-2</v>
      </c>
      <c r="X470" s="121">
        <f>W470*V469</f>
        <v>170633.70991555371</v>
      </c>
      <c r="Y470" s="124">
        <v>0</v>
      </c>
      <c r="Z470" s="113">
        <v>9.8249848111983937E-2</v>
      </c>
      <c r="AA470" s="121">
        <f>Z470*Y469</f>
        <v>204785.47056165856</v>
      </c>
      <c r="AC470" s="92"/>
      <c r="AD470" s="92"/>
      <c r="AE470" s="92" t="s">
        <v>588</v>
      </c>
      <c r="AF470" s="114"/>
      <c r="AG470" s="124">
        <v>0</v>
      </c>
      <c r="AH470" s="113">
        <v>8.6650325021955521E-2</v>
      </c>
      <c r="AI470" s="121">
        <f>AH470*AG469</f>
        <v>80056.170127683654</v>
      </c>
      <c r="AJ470" s="124">
        <v>0</v>
      </c>
      <c r="AK470" s="113">
        <v>8.6650325021955521E-2</v>
      </c>
      <c r="AL470" s="121">
        <f>AK470*AJ469</f>
        <v>92242.388069823312</v>
      </c>
      <c r="AM470" s="124">
        <v>0</v>
      </c>
      <c r="AN470" s="113">
        <v>8.6650325021955521E-2</v>
      </c>
      <c r="AO470" s="121">
        <f>AN470*AM469</f>
        <v>93527.766189851507</v>
      </c>
    </row>
    <row r="471" spans="2:41" x14ac:dyDescent="0.2">
      <c r="B471" s="92"/>
      <c r="C471" s="92"/>
      <c r="D471" s="92" t="s">
        <v>292</v>
      </c>
      <c r="E471" s="92" t="s">
        <v>292</v>
      </c>
      <c r="F471" s="120"/>
      <c r="G471" s="113">
        <v>0.11715637035782403</v>
      </c>
      <c r="H471" s="121">
        <f>G471*F469</f>
        <v>353731.27037340845</v>
      </c>
      <c r="I471" s="120"/>
      <c r="J471" s="113">
        <v>0.11715637035782403</v>
      </c>
      <c r="K471" s="121">
        <f>J471*I469</f>
        <v>428843.18175926816</v>
      </c>
      <c r="L471" s="120"/>
      <c r="M471" s="113">
        <v>0.11715637035782403</v>
      </c>
      <c r="N471" s="121">
        <f>M471*L469</f>
        <v>417389.93364037777</v>
      </c>
      <c r="P471" s="92"/>
      <c r="Q471" s="92"/>
      <c r="R471" s="92" t="s">
        <v>292</v>
      </c>
      <c r="S471" s="120"/>
      <c r="T471" s="113">
        <v>0.13296501087564572</v>
      </c>
      <c r="U471" s="121">
        <f>T471*S469</f>
        <v>226273.15593586766</v>
      </c>
      <c r="V471" s="120"/>
      <c r="W471" s="113">
        <v>0.13296501087564572</v>
      </c>
      <c r="X471" s="121">
        <f>W471*V469</f>
        <v>230924.66330139793</v>
      </c>
      <c r="Y471" s="120"/>
      <c r="Z471" s="113">
        <v>0.13296501087564572</v>
      </c>
      <c r="AA471" s="121">
        <f>Z471*Y469</f>
        <v>277143.45460737549</v>
      </c>
      <c r="AC471" s="92"/>
      <c r="AD471" s="92"/>
      <c r="AE471" s="92" t="s">
        <v>292</v>
      </c>
      <c r="AF471" s="114"/>
      <c r="AG471" s="120"/>
      <c r="AH471" s="113">
        <v>0.11417027940623807</v>
      </c>
      <c r="AI471" s="121">
        <f>AH471*AG469</f>
        <v>105481.83528861622</v>
      </c>
      <c r="AJ471" s="120"/>
      <c r="AK471" s="113">
        <v>0.11417027940623807</v>
      </c>
      <c r="AL471" s="121">
        <f>AK471*AJ469</f>
        <v>121538.36949096188</v>
      </c>
      <c r="AM471" s="120"/>
      <c r="AN471" s="113">
        <v>0.11417027940623807</v>
      </c>
      <c r="AO471" s="121">
        <f>AN471*AM469</f>
        <v>123231.98090060287</v>
      </c>
    </row>
    <row r="472" spans="2:41" x14ac:dyDescent="0.2">
      <c r="B472" s="92"/>
      <c r="C472" s="92"/>
      <c r="D472" s="92" t="s">
        <v>589</v>
      </c>
      <c r="E472" s="92" t="s">
        <v>589</v>
      </c>
      <c r="F472" s="120"/>
      <c r="G472" s="113">
        <v>0.44595763404593758</v>
      </c>
      <c r="H472" s="121">
        <f>G472*F469</f>
        <v>1346483.8483983825</v>
      </c>
      <c r="I472" s="120"/>
      <c r="J472" s="113">
        <v>0.44595763404593758</v>
      </c>
      <c r="K472" s="121">
        <f>J472*I469</f>
        <v>1632398.56381675</v>
      </c>
      <c r="L472" s="120"/>
      <c r="M472" s="113">
        <v>0.44595763404593758</v>
      </c>
      <c r="N472" s="121">
        <f>M472*L469</f>
        <v>1588801.588102656</v>
      </c>
      <c r="P472" s="92"/>
      <c r="Q472" s="92"/>
      <c r="R472" s="92" t="s">
        <v>589</v>
      </c>
      <c r="S472" s="120"/>
      <c r="T472" s="113">
        <v>0.47955546446814229</v>
      </c>
      <c r="U472" s="121">
        <f>T472*S469</f>
        <v>816083.32656010438</v>
      </c>
      <c r="V472" s="120"/>
      <c r="W472" s="113">
        <v>0.47955546446814229</v>
      </c>
      <c r="X472" s="121">
        <f>W472*V469</f>
        <v>832859.58792739024</v>
      </c>
      <c r="Y472" s="120"/>
      <c r="Z472" s="113">
        <v>0.47955546446814229</v>
      </c>
      <c r="AA472" s="121">
        <f>Z472*Y469</f>
        <v>999553.6210864092</v>
      </c>
      <c r="AC472" s="92"/>
      <c r="AD472" s="92"/>
      <c r="AE472" s="92" t="s">
        <v>589</v>
      </c>
      <c r="AF472" s="114"/>
      <c r="AG472" s="120"/>
      <c r="AH472" s="113">
        <v>0.46643347093144388</v>
      </c>
      <c r="AI472" s="121">
        <f>AH472*AG469</f>
        <v>430937.53304066893</v>
      </c>
      <c r="AJ472" s="120"/>
      <c r="AK472" s="113">
        <v>0.46643347093144388</v>
      </c>
      <c r="AL472" s="121">
        <f>AK472*AJ469</f>
        <v>496535.20888134249</v>
      </c>
      <c r="AM472" s="120"/>
      <c r="AN472" s="113">
        <v>0.46643347093144388</v>
      </c>
      <c r="AO472" s="121">
        <f>AN472*AM469</f>
        <v>503454.32173905155</v>
      </c>
    </row>
    <row r="473" spans="2:41" x14ac:dyDescent="0.2">
      <c r="B473" s="92"/>
      <c r="C473" s="92"/>
      <c r="D473" s="92" t="s">
        <v>590</v>
      </c>
      <c r="E473" s="92" t="s">
        <v>590</v>
      </c>
      <c r="F473" s="120"/>
      <c r="G473" s="113">
        <v>0.19116883786351285</v>
      </c>
      <c r="H473" s="121">
        <f>G473*F469</f>
        <v>577197.77137797384</v>
      </c>
      <c r="I473" s="120"/>
      <c r="J473" s="113">
        <v>0.19116883786351285</v>
      </c>
      <c r="K473" s="121">
        <f>J473*I469</f>
        <v>699760.94711895927</v>
      </c>
      <c r="L473" s="120"/>
      <c r="M473" s="113">
        <v>0.19116883786351285</v>
      </c>
      <c r="N473" s="121">
        <f>M473*L469</f>
        <v>681072.21405251592</v>
      </c>
      <c r="P473" s="92"/>
      <c r="Q473" s="92"/>
      <c r="R473" s="92" t="s">
        <v>590</v>
      </c>
      <c r="S473" s="120"/>
      <c r="T473" s="113">
        <v>0.17320600431933969</v>
      </c>
      <c r="U473" s="121">
        <f>T473*S469</f>
        <v>294753.25099647715</v>
      </c>
      <c r="V473" s="120"/>
      <c r="W473" s="113">
        <v>0.17320600431933969</v>
      </c>
      <c r="X473" s="121">
        <f>W473*V469</f>
        <v>300812.50673255173</v>
      </c>
      <c r="Y473" s="120"/>
      <c r="Z473" s="113">
        <v>0.17320600431933969</v>
      </c>
      <c r="AA473" s="121">
        <f>Z473*Y469</f>
        <v>361019.11382307991</v>
      </c>
      <c r="AC473" s="92"/>
      <c r="AD473" s="92"/>
      <c r="AE473" s="92" t="s">
        <v>590</v>
      </c>
      <c r="AF473" s="114"/>
      <c r="AG473" s="120"/>
      <c r="AH473" s="113">
        <v>0.17240169344363776</v>
      </c>
      <c r="AI473" s="121">
        <f>AH473*AG469</f>
        <v>159281.7949283804</v>
      </c>
      <c r="AJ473" s="120"/>
      <c r="AK473" s="113">
        <v>0.17240169344363776</v>
      </c>
      <c r="AL473" s="121">
        <f>AK473*AJ469</f>
        <v>183527.80450036743</v>
      </c>
      <c r="AM473" s="120"/>
      <c r="AN473" s="113">
        <v>0.17240169344363776</v>
      </c>
      <c r="AO473" s="121">
        <f>AN473*AM469</f>
        <v>186085.2255435327</v>
      </c>
    </row>
    <row r="474" spans="2:41" x14ac:dyDescent="0.2">
      <c r="B474" s="75" t="s">
        <v>13</v>
      </c>
      <c r="C474" t="s">
        <v>128</v>
      </c>
      <c r="D474" s="80" t="s">
        <v>591</v>
      </c>
      <c r="E474" s="80" t="s">
        <v>591</v>
      </c>
      <c r="F474" s="115">
        <v>5028264.9099479401</v>
      </c>
      <c r="G474" s="116">
        <v>5.5764265856129237E-2</v>
      </c>
      <c r="H474" s="117">
        <f>G474*F474</f>
        <v>280397.50123338267</v>
      </c>
      <c r="I474" s="115">
        <v>5791953.3864296144</v>
      </c>
      <c r="J474" s="116">
        <v>5.5764265856129237E-2</v>
      </c>
      <c r="K474" s="117">
        <f>J474*I474</f>
        <v>322984.02846716903</v>
      </c>
      <c r="L474" s="115">
        <v>5410319.2169042593</v>
      </c>
      <c r="M474" s="116">
        <v>5.5764265856129237E-2</v>
      </c>
      <c r="N474" s="117">
        <f>M474*L474</f>
        <v>301702.47917797405</v>
      </c>
      <c r="P474" s="75" t="s">
        <v>13</v>
      </c>
      <c r="Q474" t="s">
        <v>128</v>
      </c>
      <c r="R474" s="80" t="s">
        <v>591</v>
      </c>
      <c r="S474" s="115">
        <v>3271392.0809508669</v>
      </c>
      <c r="T474" s="116">
        <v>5.2861147885405683E-2</v>
      </c>
      <c r="U474" s="117">
        <f>T474*S474</f>
        <v>172929.54058228881</v>
      </c>
      <c r="V474" s="115">
        <v>3362030.9855533727</v>
      </c>
      <c r="W474" s="116">
        <v>5.2861147885405683E-2</v>
      </c>
      <c r="X474" s="117">
        <f>W474*V474</f>
        <v>177720.81712265304</v>
      </c>
      <c r="Y474" s="115">
        <v>3681814.8408550592</v>
      </c>
      <c r="Z474" s="116">
        <v>5.2861147885405683E-2</v>
      </c>
      <c r="AA474" s="117">
        <f>Z474*Y474</f>
        <v>194624.95878912069</v>
      </c>
      <c r="AC474" s="75" t="s">
        <v>13</v>
      </c>
      <c r="AD474" t="s">
        <v>128</v>
      </c>
      <c r="AE474" s="80" t="s">
        <v>591</v>
      </c>
      <c r="AF474" s="118"/>
      <c r="AG474" s="115">
        <v>1452284.6411967713</v>
      </c>
      <c r="AH474" s="116">
        <v>5.3780626291694729E-2</v>
      </c>
      <c r="AI474" s="117">
        <f>AH474*AG474</f>
        <v>78104.777557371519</v>
      </c>
      <c r="AJ474" s="115">
        <v>1635174.3543026336</v>
      </c>
      <c r="AK474" s="116">
        <v>5.3780626291694729E-2</v>
      </c>
      <c r="AL474" s="117">
        <f>AK474*AJ474</f>
        <v>87940.700870513159</v>
      </c>
      <c r="AM474" s="115">
        <v>1580699.5001171529</v>
      </c>
      <c r="AN474" s="116">
        <v>5.3780626291694729E-2</v>
      </c>
      <c r="AO474" s="117">
        <f>AN474*AM474</f>
        <v>85011.00909526927</v>
      </c>
    </row>
    <row r="475" spans="2:41" x14ac:dyDescent="0.2">
      <c r="B475" s="80"/>
      <c r="C475" s="80"/>
      <c r="D475" s="80" t="s">
        <v>592</v>
      </c>
      <c r="E475" s="80" t="s">
        <v>592</v>
      </c>
      <c r="F475" s="119">
        <v>0</v>
      </c>
      <c r="G475" s="116">
        <v>6.2209350657082378E-2</v>
      </c>
      <c r="H475" s="117">
        <f>G475*F474</f>
        <v>312805.09497965418</v>
      </c>
      <c r="I475" s="119">
        <v>0</v>
      </c>
      <c r="J475" s="116">
        <v>6.2209350657082378E-2</v>
      </c>
      <c r="K475" s="117">
        <f>J475*I474</f>
        <v>360313.65920587565</v>
      </c>
      <c r="L475" s="119">
        <v>0</v>
      </c>
      <c r="M475" s="116">
        <v>6.2209350657082378E-2</v>
      </c>
      <c r="N475" s="117">
        <f>M475*L474</f>
        <v>336572.4453311484</v>
      </c>
      <c r="P475" s="80"/>
      <c r="Q475" s="80"/>
      <c r="R475" s="80" t="s">
        <v>592</v>
      </c>
      <c r="S475" s="119">
        <v>0</v>
      </c>
      <c r="T475" s="116">
        <v>7.1440674490096778E-2</v>
      </c>
      <c r="U475" s="117">
        <f>T475*S474</f>
        <v>233710.45678469123</v>
      </c>
      <c r="V475" s="119">
        <v>0</v>
      </c>
      <c r="W475" s="116">
        <v>7.1440674490096778E-2</v>
      </c>
      <c r="X475" s="117">
        <f>W475*V474</f>
        <v>240185.76126453775</v>
      </c>
      <c r="Y475" s="119">
        <v>0</v>
      </c>
      <c r="Z475" s="116">
        <v>7.1440674490096778E-2</v>
      </c>
      <c r="AA475" s="117">
        <f>Z475*Y474</f>
        <v>263031.33557833376</v>
      </c>
      <c r="AC475" s="80"/>
      <c r="AD475" s="80"/>
      <c r="AE475" s="80" t="s">
        <v>592</v>
      </c>
      <c r="AF475" s="118"/>
      <c r="AG475" s="119">
        <v>0</v>
      </c>
      <c r="AH475" s="116">
        <v>6.1038885871371552E-2</v>
      </c>
      <c r="AI475" s="117">
        <f>AH475*AG474</f>
        <v>88645.836466755514</v>
      </c>
      <c r="AJ475" s="119">
        <v>0</v>
      </c>
      <c r="AK475" s="116">
        <v>6.1038885871371552E-2</v>
      </c>
      <c r="AL475" s="117">
        <f>AK475*AJ474</f>
        <v>99809.220792072127</v>
      </c>
      <c r="AM475" s="119">
        <v>0</v>
      </c>
      <c r="AN475" s="116">
        <v>6.1038885871371552E-2</v>
      </c>
      <c r="AO475" s="117">
        <f>AN475*AM474</f>
        <v>96484.136384584956</v>
      </c>
    </row>
    <row r="476" spans="2:41" x14ac:dyDescent="0.2">
      <c r="B476" s="80"/>
      <c r="C476" s="80"/>
      <c r="D476" s="80" t="s">
        <v>593</v>
      </c>
      <c r="E476" s="80" t="s">
        <v>593</v>
      </c>
      <c r="F476" s="115"/>
      <c r="G476" s="116">
        <v>0.11318437421214639</v>
      </c>
      <c r="H476" s="117">
        <f>G476*F474</f>
        <v>569121.0172053522</v>
      </c>
      <c r="I476" s="115"/>
      <c r="J476" s="116">
        <v>0.11318437421214639</v>
      </c>
      <c r="K476" s="117">
        <f>J476*I474</f>
        <v>655558.61950895796</v>
      </c>
      <c r="L476" s="115"/>
      <c r="M476" s="116">
        <v>0.11318437421214639</v>
      </c>
      <c r="N476" s="117">
        <f>M476*L474</f>
        <v>612363.59485325846</v>
      </c>
      <c r="P476" s="80"/>
      <c r="Q476" s="80"/>
      <c r="R476" s="80" t="s">
        <v>593</v>
      </c>
      <c r="S476" s="115"/>
      <c r="T476" s="116">
        <v>8.1490681168482654E-2</v>
      </c>
      <c r="U476" s="117">
        <f>T476*S474</f>
        <v>266587.96904586611</v>
      </c>
      <c r="V476" s="115"/>
      <c r="W476" s="116">
        <v>8.1490681168482654E-2</v>
      </c>
      <c r="X476" s="117">
        <f>W476*V474</f>
        <v>273974.19512228941</v>
      </c>
      <c r="Y476" s="115"/>
      <c r="Z476" s="116">
        <v>8.1490681168482654E-2</v>
      </c>
      <c r="AA476" s="117">
        <f>Z476*Y474</f>
        <v>300033.59931750735</v>
      </c>
      <c r="AC476" s="80"/>
      <c r="AD476" s="80"/>
      <c r="AE476" s="80" t="s">
        <v>593</v>
      </c>
      <c r="AF476" s="118"/>
      <c r="AG476" s="115"/>
      <c r="AH476" s="116">
        <v>0.10827538899646079</v>
      </c>
      <c r="AI476" s="117">
        <f>AH476*AG474</f>
        <v>157246.6844591659</v>
      </c>
      <c r="AJ476" s="115"/>
      <c r="AK476" s="116">
        <v>0.10827538899646079</v>
      </c>
      <c r="AL476" s="117">
        <f>AK476*AJ474</f>
        <v>177049.13928915423</v>
      </c>
      <c r="AM476" s="115"/>
      <c r="AN476" s="116">
        <v>0.10827538899646079</v>
      </c>
      <c r="AO476" s="117">
        <f>AN476*AM474</f>
        <v>171150.85326169585</v>
      </c>
    </row>
    <row r="477" spans="2:41" x14ac:dyDescent="0.2">
      <c r="B477" s="80"/>
      <c r="C477" s="80"/>
      <c r="D477" s="80" t="s">
        <v>594</v>
      </c>
      <c r="E477" s="80" t="s">
        <v>594</v>
      </c>
      <c r="F477" s="115"/>
      <c r="G477" s="116">
        <v>4.2430992420088381E-2</v>
      </c>
      <c r="H477" s="117">
        <f>G477*F474</f>
        <v>213354.27028019744</v>
      </c>
      <c r="I477" s="115"/>
      <c r="J477" s="116">
        <v>4.2430992420088381E-2</v>
      </c>
      <c r="K477" s="117">
        <f>J477*I474</f>
        <v>245758.33023710019</v>
      </c>
      <c r="L477" s="115"/>
      <c r="M477" s="116">
        <v>4.2430992420088381E-2</v>
      </c>
      <c r="N477" s="117">
        <f>M477*L474</f>
        <v>229565.21368272314</v>
      </c>
      <c r="P477" s="80"/>
      <c r="Q477" s="80"/>
      <c r="R477" s="80" t="s">
        <v>594</v>
      </c>
      <c r="S477" s="115"/>
      <c r="T477" s="116">
        <v>2.6796745808947683E-2</v>
      </c>
      <c r="U477" s="117">
        <f>T477*S474</f>
        <v>87662.662034644789</v>
      </c>
      <c r="V477" s="115"/>
      <c r="W477" s="116">
        <v>2.6796745808947683E-2</v>
      </c>
      <c r="X477" s="117">
        <f>W477*V474</f>
        <v>90091.489721679594</v>
      </c>
      <c r="Y477" s="115"/>
      <c r="Z477" s="116">
        <v>2.6796745808947683E-2</v>
      </c>
      <c r="AA477" s="117">
        <f>Z477*Y474</f>
        <v>98660.656406004186</v>
      </c>
      <c r="AC477" s="80"/>
      <c r="AD477" s="80"/>
      <c r="AE477" s="80" t="s">
        <v>594</v>
      </c>
      <c r="AF477" s="118"/>
      <c r="AG477" s="115"/>
      <c r="AH477" s="116">
        <v>4.0386556189304403E-2</v>
      </c>
      <c r="AI477" s="117">
        <f>AH477*AG474</f>
        <v>58652.775264557189</v>
      </c>
      <c r="AJ477" s="115"/>
      <c r="AK477" s="116">
        <v>4.0386556189304403E-2</v>
      </c>
      <c r="AL477" s="117">
        <f>AK477*AJ474</f>
        <v>66039.060939352858</v>
      </c>
      <c r="AM477" s="115"/>
      <c r="AN477" s="116">
        <v>4.0386556189304403E-2</v>
      </c>
      <c r="AO477" s="117">
        <f>AN477*AM474</f>
        <v>63839.00917988678</v>
      </c>
    </row>
    <row r="478" spans="2:41" x14ac:dyDescent="0.2">
      <c r="B478" s="80"/>
      <c r="C478" s="80"/>
      <c r="D478" s="80" t="s">
        <v>103</v>
      </c>
      <c r="E478" s="80" t="s">
        <v>103</v>
      </c>
      <c r="F478" s="115"/>
      <c r="G478" s="116">
        <v>8.1056011047238807E-2</v>
      </c>
      <c r="H478" s="117">
        <f>G478*F474</f>
        <v>407571.09608918347</v>
      </c>
      <c r="I478" s="115"/>
      <c r="J478" s="116">
        <v>8.1056011047238807E-2</v>
      </c>
      <c r="K478" s="117">
        <f>J478*I474</f>
        <v>469472.63767553103</v>
      </c>
      <c r="L478" s="115"/>
      <c r="M478" s="116">
        <v>8.1056011047238807E-2</v>
      </c>
      <c r="N478" s="117">
        <f>M478*L474</f>
        <v>438538.89421448007</v>
      </c>
      <c r="P478" s="80"/>
      <c r="Q478" s="80"/>
      <c r="R478" s="80" t="s">
        <v>103</v>
      </c>
      <c r="S478" s="115"/>
      <c r="T478" s="116">
        <v>5.2679844023756119E-2</v>
      </c>
      <c r="U478" s="117">
        <f>T478*S474</f>
        <v>172336.42456504263</v>
      </c>
      <c r="V478" s="115"/>
      <c r="W478" s="116">
        <v>5.2679844023756119E-2</v>
      </c>
      <c r="X478" s="117">
        <f>W478*V474</f>
        <v>177111.26792198673</v>
      </c>
      <c r="Y478" s="115"/>
      <c r="Z478" s="116">
        <v>5.2679844023756119E-2</v>
      </c>
      <c r="AA478" s="117">
        <f>Z478*Y474</f>
        <v>193957.43154059499</v>
      </c>
      <c r="AC478" s="80"/>
      <c r="AD478" s="80"/>
      <c r="AE478" s="80" t="s">
        <v>103</v>
      </c>
      <c r="AF478" s="118"/>
      <c r="AG478" s="115"/>
      <c r="AH478" s="116">
        <v>8.0499008347472409E-2</v>
      </c>
      <c r="AI478" s="117">
        <f>AH478*AG474</f>
        <v>116907.47345460487</v>
      </c>
      <c r="AJ478" s="115"/>
      <c r="AK478" s="116">
        <v>8.0499008347472409E-2</v>
      </c>
      <c r="AL478" s="117">
        <f>AK478*AJ474</f>
        <v>131629.91399658049</v>
      </c>
      <c r="AM478" s="115"/>
      <c r="AN478" s="116">
        <v>8.0499008347472409E-2</v>
      </c>
      <c r="AO478" s="117">
        <f>AN478*AM474</f>
        <v>127244.74225477615</v>
      </c>
    </row>
    <row r="479" spans="2:41" x14ac:dyDescent="0.2">
      <c r="B479" s="80"/>
      <c r="C479" s="80"/>
      <c r="D479" s="80" t="s">
        <v>595</v>
      </c>
      <c r="E479" s="80" t="s">
        <v>595</v>
      </c>
      <c r="F479" s="115"/>
      <c r="G479" s="116">
        <v>0.34353479515398222</v>
      </c>
      <c r="H479" s="117">
        <f>G479*F474</f>
        <v>1727383.9558189225</v>
      </c>
      <c r="I479" s="115"/>
      <c r="J479" s="116">
        <v>0.34353479515398222</v>
      </c>
      <c r="K479" s="117">
        <f>J479*I474</f>
        <v>1989737.5201485113</v>
      </c>
      <c r="L479" s="115"/>
      <c r="M479" s="116">
        <v>0.34353479515398222</v>
      </c>
      <c r="N479" s="117">
        <f>M479*L474</f>
        <v>1858632.9038968582</v>
      </c>
      <c r="P479" s="80"/>
      <c r="Q479" s="80"/>
      <c r="R479" s="80" t="s">
        <v>595</v>
      </c>
      <c r="S479" s="115"/>
      <c r="T479" s="116">
        <v>0.36437886862884616</v>
      </c>
      <c r="U479" s="117">
        <f>T479*S474</f>
        <v>1192026.1452982435</v>
      </c>
      <c r="V479" s="115"/>
      <c r="W479" s="116">
        <v>0.36437886862884616</v>
      </c>
      <c r="X479" s="117">
        <f>W479*V474</f>
        <v>1225053.0468110626</v>
      </c>
      <c r="Y479" s="115"/>
      <c r="Z479" s="116">
        <v>0.36437886862884616</v>
      </c>
      <c r="AA479" s="117">
        <f>Z479*Y474</f>
        <v>1341575.5262116618</v>
      </c>
      <c r="AC479" s="80"/>
      <c r="AD479" s="80"/>
      <c r="AE479" s="80" t="s">
        <v>595</v>
      </c>
      <c r="AF479" s="118"/>
      <c r="AG479" s="115"/>
      <c r="AH479" s="116">
        <v>0.34654584690057727</v>
      </c>
      <c r="AI479" s="117">
        <f>AH479*AG474</f>
        <v>503283.2109242361</v>
      </c>
      <c r="AJ479" s="115"/>
      <c r="AK479" s="116">
        <v>0.34654584690057727</v>
      </c>
      <c r="AL479" s="117">
        <f>AK479*AJ474</f>
        <v>566662.88144191075</v>
      </c>
      <c r="AM479" s="115"/>
      <c r="AN479" s="116">
        <v>0.34654584690057727</v>
      </c>
      <c r="AO479" s="117">
        <f>AN479*AM474</f>
        <v>547784.84696341795</v>
      </c>
    </row>
    <row r="480" spans="2:41" x14ac:dyDescent="0.2">
      <c r="B480" s="80"/>
      <c r="C480" s="80"/>
      <c r="D480" s="80" t="s">
        <v>596</v>
      </c>
      <c r="E480" s="80" t="s">
        <v>596</v>
      </c>
      <c r="F480" s="115"/>
      <c r="G480" s="116">
        <v>0.30182021065333248</v>
      </c>
      <c r="H480" s="117">
        <f>G480*F474</f>
        <v>1517631.9743412472</v>
      </c>
      <c r="I480" s="115"/>
      <c r="J480" s="116">
        <v>0.30182021065333248</v>
      </c>
      <c r="K480" s="117">
        <f>J480*I474</f>
        <v>1748128.5911864687</v>
      </c>
      <c r="L480" s="115"/>
      <c r="M480" s="116">
        <v>0.30182021065333248</v>
      </c>
      <c r="N480" s="117">
        <f>M480*L474</f>
        <v>1632943.6857478162</v>
      </c>
      <c r="P480" s="80"/>
      <c r="Q480" s="80"/>
      <c r="R480" s="80" t="s">
        <v>596</v>
      </c>
      <c r="S480" s="115"/>
      <c r="T480" s="116">
        <v>0.35035203799446502</v>
      </c>
      <c r="U480" s="117">
        <f>T480*S474</f>
        <v>1146138.8826400901</v>
      </c>
      <c r="V480" s="115"/>
      <c r="W480" s="116">
        <v>0.35035203799446502</v>
      </c>
      <c r="X480" s="117">
        <f>W480*V474</f>
        <v>1177894.4075891639</v>
      </c>
      <c r="Y480" s="115"/>
      <c r="Z480" s="116">
        <v>0.35035203799446502</v>
      </c>
      <c r="AA480" s="117">
        <f>Z480*Y474</f>
        <v>1289931.333011837</v>
      </c>
      <c r="AC480" s="80"/>
      <c r="AD480" s="80"/>
      <c r="AE480" s="80" t="s">
        <v>596</v>
      </c>
      <c r="AF480" s="118"/>
      <c r="AG480" s="115"/>
      <c r="AH480" s="116">
        <v>0.30947368740311898</v>
      </c>
      <c r="AI480" s="117">
        <f>AH480*AG474</f>
        <v>449443.88307008042</v>
      </c>
      <c r="AJ480" s="115"/>
      <c r="AK480" s="116">
        <v>0.30947368740311898</v>
      </c>
      <c r="AL480" s="117">
        <f>AK480*AJ474</f>
        <v>506043.43697305012</v>
      </c>
      <c r="AM480" s="115"/>
      <c r="AN480" s="116">
        <v>0.30947368740311898</v>
      </c>
      <c r="AO480" s="117">
        <f>AN480*AM474</f>
        <v>489184.90297752223</v>
      </c>
    </row>
    <row r="481" spans="2:41" x14ac:dyDescent="0.2">
      <c r="B481" s="92" t="s">
        <v>13</v>
      </c>
      <c r="C481" s="123" t="s">
        <v>129</v>
      </c>
      <c r="D481" s="92" t="s">
        <v>597</v>
      </c>
      <c r="E481" s="92" t="s">
        <v>597</v>
      </c>
      <c r="F481" s="120">
        <v>2125492.2718309108</v>
      </c>
      <c r="G481" s="113">
        <v>8.8540371103538726E-2</v>
      </c>
      <c r="H481" s="121">
        <f>G481*F481</f>
        <v>188191.87452561245</v>
      </c>
      <c r="I481" s="120">
        <v>2331993.0361217959</v>
      </c>
      <c r="J481" s="113">
        <v>8.8540371103538726E-2</v>
      </c>
      <c r="K481" s="121">
        <f>J481*I481</f>
        <v>206475.52882909181</v>
      </c>
      <c r="L481" s="120">
        <v>2122337.6853063675</v>
      </c>
      <c r="M481" s="113">
        <v>8.8540371103538726E-2</v>
      </c>
      <c r="N481" s="121">
        <f>M481*L481</f>
        <v>187912.56626405116</v>
      </c>
      <c r="P481" s="92" t="s">
        <v>13</v>
      </c>
      <c r="Q481" s="123" t="s">
        <v>129</v>
      </c>
      <c r="R481" s="92" t="s">
        <v>597</v>
      </c>
      <c r="S481" s="120">
        <v>1761363.0071956681</v>
      </c>
      <c r="T481" s="113">
        <v>3.8807577303037522E-2</v>
      </c>
      <c r="U481" s="121">
        <f>T481*S481</f>
        <v>68354.231060456528</v>
      </c>
      <c r="V481" s="120">
        <v>1722350.0159719973</v>
      </c>
      <c r="W481" s="113">
        <v>3.8807577303037522E-2</v>
      </c>
      <c r="X481" s="121">
        <f>W481*V481</f>
        <v>66840.2313877212</v>
      </c>
      <c r="Y481" s="120">
        <v>1862371.9166072283</v>
      </c>
      <c r="Z481" s="113">
        <v>3.8807577303037522E-2</v>
      </c>
      <c r="AA481" s="121">
        <f>Z481*Y481</f>
        <v>72274.142120741162</v>
      </c>
      <c r="AC481" s="92" t="s">
        <v>13</v>
      </c>
      <c r="AD481" s="123" t="s">
        <v>129</v>
      </c>
      <c r="AE481" s="92" t="s">
        <v>597</v>
      </c>
      <c r="AF481" s="114"/>
      <c r="AG481" s="120">
        <v>681975.70567769022</v>
      </c>
      <c r="AH481" s="113">
        <v>8.0709294964395578E-2</v>
      </c>
      <c r="AI481" s="121">
        <f>AH481*AG481</f>
        <v>55041.778388092527</v>
      </c>
      <c r="AJ481" s="120">
        <v>730336.14214323449</v>
      </c>
      <c r="AK481" s="113">
        <v>8.0709294964395578E-2</v>
      </c>
      <c r="AL481" s="121">
        <f>AK481*AJ481</f>
        <v>58944.915119397047</v>
      </c>
      <c r="AM481" s="120">
        <v>697942.47149264475</v>
      </c>
      <c r="AN481" s="113">
        <v>8.0709294964395578E-2</v>
      </c>
      <c r="AO481" s="121">
        <f>AN481*AM481</f>
        <v>56330.444799879115</v>
      </c>
    </row>
    <row r="482" spans="2:41" x14ac:dyDescent="0.2">
      <c r="B482" s="92"/>
      <c r="C482" s="92"/>
      <c r="D482" s="92" t="s">
        <v>598</v>
      </c>
      <c r="E482" s="92" t="s">
        <v>598</v>
      </c>
      <c r="F482" s="124">
        <v>0</v>
      </c>
      <c r="G482" s="113">
        <v>0.15021826304276159</v>
      </c>
      <c r="H482" s="121">
        <f>G482*F481</f>
        <v>319287.75718525267</v>
      </c>
      <c r="I482" s="124">
        <v>0</v>
      </c>
      <c r="J482" s="113">
        <v>0.15021826304276159</v>
      </c>
      <c r="K482" s="121">
        <f>J482*I481</f>
        <v>350307.94331403216</v>
      </c>
      <c r="L482" s="124">
        <v>0</v>
      </c>
      <c r="M482" s="113">
        <v>0.15021826304276159</v>
      </c>
      <c r="N482" s="121">
        <f>M482*L481</f>
        <v>318813.88067691767</v>
      </c>
      <c r="P482" s="92"/>
      <c r="Q482" s="92"/>
      <c r="R482" s="92" t="s">
        <v>598</v>
      </c>
      <c r="S482" s="124">
        <v>0</v>
      </c>
      <c r="T482" s="113">
        <v>0.11987556815575712</v>
      </c>
      <c r="U482" s="121">
        <f>T482*S481</f>
        <v>211144.39121611361</v>
      </c>
      <c r="V482" s="124">
        <v>0</v>
      </c>
      <c r="W482" s="113">
        <v>0.11987556815575712</v>
      </c>
      <c r="X482" s="121">
        <f>W482*V481</f>
        <v>206467.68672772052</v>
      </c>
      <c r="Y482" s="124">
        <v>0</v>
      </c>
      <c r="Z482" s="113">
        <v>0.11987556815575712</v>
      </c>
      <c r="AA482" s="121">
        <f>Z482*Y481</f>
        <v>223252.89162061783</v>
      </c>
      <c r="AC482" s="92"/>
      <c r="AD482" s="92"/>
      <c r="AE482" s="92" t="s">
        <v>598</v>
      </c>
      <c r="AF482" s="114"/>
      <c r="AG482" s="124">
        <v>0</v>
      </c>
      <c r="AH482" s="113">
        <v>0.13682370710898864</v>
      </c>
      <c r="AI482" s="121">
        <f>AH482*AG481</f>
        <v>93310.444209090128</v>
      </c>
      <c r="AJ482" s="124">
        <v>0</v>
      </c>
      <c r="AK482" s="113">
        <v>0.13682370710898864</v>
      </c>
      <c r="AL482" s="121">
        <f>AK482*AJ481</f>
        <v>99927.298403714609</v>
      </c>
      <c r="AM482" s="124">
        <v>0</v>
      </c>
      <c r="AN482" s="113">
        <v>0.13682370710898864</v>
      </c>
      <c r="AO482" s="121">
        <f>AN482*AM481</f>
        <v>95495.076298433283</v>
      </c>
    </row>
    <row r="483" spans="2:41" x14ac:dyDescent="0.2">
      <c r="B483" s="92"/>
      <c r="C483" s="92"/>
      <c r="D483" s="92" t="s">
        <v>599</v>
      </c>
      <c r="E483" s="92" t="s">
        <v>599</v>
      </c>
      <c r="F483" s="120"/>
      <c r="G483" s="113">
        <v>0.17193594414556396</v>
      </c>
      <c r="H483" s="121">
        <f>G483*F481</f>
        <v>365448.52053134731</v>
      </c>
      <c r="I483" s="120"/>
      <c r="J483" s="113">
        <v>0.17193594414556396</v>
      </c>
      <c r="K483" s="121">
        <f>J483*I481</f>
        <v>400953.42440648121</v>
      </c>
      <c r="L483" s="120"/>
      <c r="M483" s="113">
        <v>0.17193594414556396</v>
      </c>
      <c r="N483" s="121">
        <f>M483*L481</f>
        <v>364906.13371886109</v>
      </c>
      <c r="P483" s="92"/>
      <c r="Q483" s="92"/>
      <c r="R483" s="92" t="s">
        <v>599</v>
      </c>
      <c r="S483" s="120"/>
      <c r="T483" s="113">
        <v>0.16822717930460579</v>
      </c>
      <c r="U483" s="121">
        <f>T483*S481</f>
        <v>296309.13043200533</v>
      </c>
      <c r="V483" s="120"/>
      <c r="W483" s="113">
        <v>0.16822717930460579</v>
      </c>
      <c r="X483" s="121">
        <f>W483*V481</f>
        <v>289746.08496221184</v>
      </c>
      <c r="Y483" s="120"/>
      <c r="Z483" s="113">
        <v>0.16822717930460579</v>
      </c>
      <c r="AA483" s="121">
        <f>Z483*Y481</f>
        <v>313301.57434694655</v>
      </c>
      <c r="AC483" s="92"/>
      <c r="AD483" s="92"/>
      <c r="AE483" s="92" t="s">
        <v>599</v>
      </c>
      <c r="AF483" s="114"/>
      <c r="AG483" s="120"/>
      <c r="AH483" s="113">
        <v>0.149022099811356</v>
      </c>
      <c r="AI483" s="121">
        <f>AH483*AG481</f>
        <v>101629.45168042069</v>
      </c>
      <c r="AJ483" s="120"/>
      <c r="AK483" s="113">
        <v>0.149022099811356</v>
      </c>
      <c r="AL483" s="121">
        <f>AK483*AJ481</f>
        <v>108836.22547030977</v>
      </c>
      <c r="AM483" s="120"/>
      <c r="AN483" s="113">
        <v>0.149022099811356</v>
      </c>
      <c r="AO483" s="121">
        <f>AN483*AM481</f>
        <v>104008.85264936139</v>
      </c>
    </row>
    <row r="484" spans="2:41" x14ac:dyDescent="0.2">
      <c r="B484" s="92"/>
      <c r="C484" s="92"/>
      <c r="D484" s="92" t="s">
        <v>600</v>
      </c>
      <c r="E484" s="92" t="s">
        <v>600</v>
      </c>
      <c r="F484" s="120"/>
      <c r="G484" s="113">
        <v>0.42042219962663557</v>
      </c>
      <c r="H484" s="121">
        <f>G484*F481</f>
        <v>893604.1362125664</v>
      </c>
      <c r="I484" s="120"/>
      <c r="J484" s="113">
        <v>0.42042219962663557</v>
      </c>
      <c r="K484" s="121">
        <f>J484*I481</f>
        <v>980421.64176032168</v>
      </c>
      <c r="L484" s="120"/>
      <c r="M484" s="113">
        <v>0.42042219962663557</v>
      </c>
      <c r="N484" s="121">
        <f>M484*L481</f>
        <v>892277.87800700532</v>
      </c>
      <c r="P484" s="92"/>
      <c r="Q484" s="92"/>
      <c r="R484" s="92" t="s">
        <v>600</v>
      </c>
      <c r="S484" s="120"/>
      <c r="T484" s="113">
        <v>0.43743199058188326</v>
      </c>
      <c r="U484" s="121">
        <f>T484*S481</f>
        <v>770476.52637489303</v>
      </c>
      <c r="V484" s="120"/>
      <c r="W484" s="113">
        <v>0.43743199058188326</v>
      </c>
      <c r="X484" s="121">
        <f>W484*V481</f>
        <v>753410.99596536916</v>
      </c>
      <c r="Y484" s="120"/>
      <c r="Z484" s="113">
        <v>0.43743199058188326</v>
      </c>
      <c r="AA484" s="121">
        <f>Z484*Y481</f>
        <v>814661.05468529696</v>
      </c>
      <c r="AC484" s="92"/>
      <c r="AD484" s="92"/>
      <c r="AE484" s="92" t="s">
        <v>600</v>
      </c>
      <c r="AF484" s="114"/>
      <c r="AG484" s="120"/>
      <c r="AH484" s="113">
        <v>0.44685837681208684</v>
      </c>
      <c r="AI484" s="121">
        <f>AH484*AG481</f>
        <v>304746.55686441011</v>
      </c>
      <c r="AJ484" s="120"/>
      <c r="AK484" s="113">
        <v>0.44685837681208684</v>
      </c>
      <c r="AL484" s="121">
        <f>AK484*AJ481</f>
        <v>326356.82300532731</v>
      </c>
      <c r="AM484" s="120"/>
      <c r="AN484" s="113">
        <v>0.44685837681208684</v>
      </c>
      <c r="AO484" s="121">
        <f>AN484*AM481</f>
        <v>311881.43991941941</v>
      </c>
    </row>
    <row r="485" spans="2:41" x14ac:dyDescent="0.2">
      <c r="B485" s="92"/>
      <c r="C485" s="92"/>
      <c r="D485" s="92" t="s">
        <v>601</v>
      </c>
      <c r="E485" s="92" t="s">
        <v>601</v>
      </c>
      <c r="F485" s="120"/>
      <c r="G485" s="113">
        <v>0.16888322208150028</v>
      </c>
      <c r="H485" s="121">
        <f>G485*F481</f>
        <v>358959.98337613227</v>
      </c>
      <c r="I485" s="120"/>
      <c r="J485" s="113">
        <v>0.16888322208150028</v>
      </c>
      <c r="K485" s="121">
        <f>J485*I481</f>
        <v>393834.49781186937</v>
      </c>
      <c r="L485" s="120"/>
      <c r="M485" s="113">
        <v>0.16888322208150028</v>
      </c>
      <c r="N485" s="121">
        <f>M485*L481</f>
        <v>358427.22663953248</v>
      </c>
      <c r="P485" s="92"/>
      <c r="Q485" s="92"/>
      <c r="R485" s="92" t="s">
        <v>601</v>
      </c>
      <c r="S485" s="120"/>
      <c r="T485" s="113">
        <v>0.23565768465471637</v>
      </c>
      <c r="U485" s="121">
        <f>T485*S481</f>
        <v>415078.72811219969</v>
      </c>
      <c r="V485" s="120"/>
      <c r="W485" s="113">
        <v>0.23565768465471637</v>
      </c>
      <c r="X485" s="121">
        <f>W485*V481</f>
        <v>405885.01692897466</v>
      </c>
      <c r="Y485" s="120"/>
      <c r="Z485" s="113">
        <v>0.23565768465471637</v>
      </c>
      <c r="AA485" s="121">
        <f>Z485*Y481</f>
        <v>438882.25383362593</v>
      </c>
      <c r="AC485" s="92"/>
      <c r="AD485" s="92"/>
      <c r="AE485" s="92" t="s">
        <v>601</v>
      </c>
      <c r="AF485" s="114"/>
      <c r="AG485" s="120"/>
      <c r="AH485" s="113">
        <v>0.18658652130317296</v>
      </c>
      <c r="AI485" s="121">
        <f>AH485*AG481</f>
        <v>127247.47453567677</v>
      </c>
      <c r="AJ485" s="120"/>
      <c r="AK485" s="113">
        <v>0.18658652130317296</v>
      </c>
      <c r="AL485" s="121">
        <f>AK485*AJ481</f>
        <v>136270.88014448577</v>
      </c>
      <c r="AM485" s="120"/>
      <c r="AN485" s="113">
        <v>0.18658652130317296</v>
      </c>
      <c r="AO485" s="121">
        <f>AN485*AM481</f>
        <v>130226.65782555155</v>
      </c>
    </row>
    <row r="486" spans="2:41" x14ac:dyDescent="0.2">
      <c r="B486" s="75" t="s">
        <v>13</v>
      </c>
      <c r="C486" t="s">
        <v>130</v>
      </c>
      <c r="D486" s="80" t="s">
        <v>602</v>
      </c>
      <c r="E486" s="80" t="s">
        <v>602</v>
      </c>
      <c r="F486" s="115">
        <v>12187899.147772051</v>
      </c>
      <c r="G486" s="116">
        <v>4.249104811266613E-2</v>
      </c>
      <c r="H486" s="117">
        <f>G486*F486</f>
        <v>517876.60908030474</v>
      </c>
      <c r="I486" s="115">
        <v>14266602.528449232</v>
      </c>
      <c r="J486" s="116">
        <v>4.249104811266613E-2</v>
      </c>
      <c r="K486" s="117">
        <f>J486*I486</f>
        <v>606202.89444062056</v>
      </c>
      <c r="L486" s="115">
        <v>13428279.8651239</v>
      </c>
      <c r="M486" s="116">
        <v>4.249104811266613E-2</v>
      </c>
      <c r="N486" s="117">
        <f>M486*L486</f>
        <v>570581.6858193255</v>
      </c>
      <c r="P486" s="75" t="s">
        <v>13</v>
      </c>
      <c r="Q486" t="s">
        <v>130</v>
      </c>
      <c r="R486" s="80" t="s">
        <v>602</v>
      </c>
      <c r="S486" s="115">
        <v>8994258.7880568542</v>
      </c>
      <c r="T486" s="116">
        <v>4.3994217107910766E-2</v>
      </c>
      <c r="U486" s="117">
        <f>T486*S486</f>
        <v>395695.37384650763</v>
      </c>
      <c r="V486" s="115">
        <v>9177709.1179348044</v>
      </c>
      <c r="W486" s="116">
        <v>4.3994217107910766E-2</v>
      </c>
      <c r="X486" s="117">
        <f>W486*V486</f>
        <v>403766.12748767599</v>
      </c>
      <c r="Y486" s="115">
        <v>9712257.0560087059</v>
      </c>
      <c r="Z486" s="116">
        <v>4.3994217107910766E-2</v>
      </c>
      <c r="AA486" s="117">
        <f>Z486*Y486</f>
        <v>427283.14552988525</v>
      </c>
      <c r="AC486" s="75" t="s">
        <v>13</v>
      </c>
      <c r="AD486" t="s">
        <v>130</v>
      </c>
      <c r="AE486" s="80" t="s">
        <v>602</v>
      </c>
      <c r="AF486" s="118"/>
      <c r="AG486" s="115">
        <v>3755453.8956093178</v>
      </c>
      <c r="AH486" s="116">
        <v>4.9234304359405942E-2</v>
      </c>
      <c r="AI486" s="117">
        <f>AH486*AG486</f>
        <v>184897.16010414588</v>
      </c>
      <c r="AJ486" s="115">
        <v>4240680.7148815515</v>
      </c>
      <c r="AK486" s="116">
        <v>4.9234304359405942E-2</v>
      </c>
      <c r="AL486" s="117">
        <f>AK486*AJ486</f>
        <v>208786.96500754147</v>
      </c>
      <c r="AM486" s="115">
        <v>4114740.4192685247</v>
      </c>
      <c r="AN486" s="116">
        <v>4.9234304359405942E-2</v>
      </c>
      <c r="AO486" s="117">
        <f>AN486*AM486</f>
        <v>202586.38216221615</v>
      </c>
    </row>
    <row r="487" spans="2:41" x14ac:dyDescent="0.2">
      <c r="B487" s="80"/>
      <c r="C487" s="80"/>
      <c r="D487" s="80" t="s">
        <v>603</v>
      </c>
      <c r="E487" s="80" t="s">
        <v>603</v>
      </c>
      <c r="F487" s="119">
        <v>0</v>
      </c>
      <c r="G487" s="116">
        <v>8.6082335955583747E-2</v>
      </c>
      <c r="H487" s="117">
        <f>G487*F486</f>
        <v>1049162.8290312865</v>
      </c>
      <c r="I487" s="119">
        <v>0</v>
      </c>
      <c r="J487" s="116">
        <v>8.6082335955583747E-2</v>
      </c>
      <c r="K487" s="117">
        <f>J487*I486</f>
        <v>1228102.4717987473</v>
      </c>
      <c r="L487" s="119">
        <v>0</v>
      </c>
      <c r="M487" s="116">
        <v>8.6082335955583747E-2</v>
      </c>
      <c r="N487" s="117">
        <f>M487*L486</f>
        <v>1155937.6986551962</v>
      </c>
      <c r="P487" s="80"/>
      <c r="Q487" s="80"/>
      <c r="R487" s="80" t="s">
        <v>603</v>
      </c>
      <c r="S487" s="119">
        <v>0</v>
      </c>
      <c r="T487" s="116">
        <v>3.5707083630340967E-2</v>
      </c>
      <c r="U487" s="117">
        <f>T487*S486</f>
        <v>321158.75073807529</v>
      </c>
      <c r="V487" s="119">
        <v>0</v>
      </c>
      <c r="W487" s="116">
        <v>3.5707083630340967E-2</v>
      </c>
      <c r="X487" s="117">
        <f>W487*V486</f>
        <v>327709.22700904089</v>
      </c>
      <c r="Y487" s="119">
        <v>0</v>
      </c>
      <c r="Z487" s="116">
        <v>3.5707083630340967E-2</v>
      </c>
      <c r="AA487" s="117">
        <f>Z487*Y486</f>
        <v>346796.374938272</v>
      </c>
      <c r="AC487" s="80"/>
      <c r="AD487" s="80"/>
      <c r="AE487" s="80" t="s">
        <v>603</v>
      </c>
      <c r="AF487" s="118"/>
      <c r="AG487" s="119">
        <v>0</v>
      </c>
      <c r="AH487" s="116">
        <v>9.4933985991660988E-2</v>
      </c>
      <c r="AI487" s="117">
        <f>AH487*AG486</f>
        <v>356520.20751810365</v>
      </c>
      <c r="AJ487" s="119">
        <v>0</v>
      </c>
      <c r="AK487" s="116">
        <v>9.4933985991660988E-2</v>
      </c>
      <c r="AL487" s="117">
        <f>AK487*AJ486</f>
        <v>402584.72358167212</v>
      </c>
      <c r="AM487" s="119">
        <v>0</v>
      </c>
      <c r="AN487" s="116">
        <v>9.4933985991660988E-2</v>
      </c>
      <c r="AO487" s="117">
        <f>AN487*AM486</f>
        <v>390628.70932215941</v>
      </c>
    </row>
    <row r="488" spans="2:41" x14ac:dyDescent="0.2">
      <c r="B488" s="80"/>
      <c r="C488" s="80"/>
      <c r="D488" s="80" t="s">
        <v>604</v>
      </c>
      <c r="E488" s="80" t="s">
        <v>604</v>
      </c>
      <c r="F488" s="115"/>
      <c r="G488" s="116">
        <v>4.9055736921589932E-2</v>
      </c>
      <c r="H488" s="117">
        <f>G488*F486</f>
        <v>597886.3742199759</v>
      </c>
      <c r="I488" s="115"/>
      <c r="J488" s="116">
        <v>4.9055736921589932E-2</v>
      </c>
      <c r="K488" s="117">
        <f>J488*I486</f>
        <v>699858.7004004952</v>
      </c>
      <c r="L488" s="115"/>
      <c r="M488" s="116">
        <v>4.9055736921589932E-2</v>
      </c>
      <c r="N488" s="117">
        <f>M488*L486</f>
        <v>658734.1643730012</v>
      </c>
      <c r="P488" s="80"/>
      <c r="Q488" s="80"/>
      <c r="R488" s="80" t="s">
        <v>604</v>
      </c>
      <c r="S488" s="115"/>
      <c r="T488" s="116">
        <v>3.9265031254036756E-2</v>
      </c>
      <c r="U488" s="117">
        <f>T488*S486</f>
        <v>353159.85241994716</v>
      </c>
      <c r="V488" s="115"/>
      <c r="W488" s="116">
        <v>3.9265031254036756E-2</v>
      </c>
      <c r="X488" s="117">
        <f>W488*V486</f>
        <v>360363.03535616823</v>
      </c>
      <c r="Y488" s="115"/>
      <c r="Z488" s="116">
        <v>3.9265031254036756E-2</v>
      </c>
      <c r="AA488" s="117">
        <f>Z488*Y486</f>
        <v>381352.07685142086</v>
      </c>
      <c r="AC488" s="80"/>
      <c r="AD488" s="80"/>
      <c r="AE488" s="80" t="s">
        <v>604</v>
      </c>
      <c r="AF488" s="118"/>
      <c r="AG488" s="115"/>
      <c r="AH488" s="116">
        <v>5.3362868713829316E-2</v>
      </c>
      <c r="AI488" s="117">
        <f>AH488*AG486</f>
        <v>200401.7931922389</v>
      </c>
      <c r="AJ488" s="115"/>
      <c r="AK488" s="116">
        <v>5.3362868713829316E-2</v>
      </c>
      <c r="AL488" s="117">
        <f>AK488*AJ486</f>
        <v>226294.88824549207</v>
      </c>
      <c r="AM488" s="115"/>
      <c r="AN488" s="116">
        <v>5.3362868713829316E-2</v>
      </c>
      <c r="AO488" s="117">
        <f>AN488*AM486</f>
        <v>219574.3527849133</v>
      </c>
    </row>
    <row r="489" spans="2:41" x14ac:dyDescent="0.2">
      <c r="B489" s="80"/>
      <c r="C489" s="80"/>
      <c r="D489" s="80" t="s">
        <v>605</v>
      </c>
      <c r="E489" s="80" t="s">
        <v>605</v>
      </c>
      <c r="F489" s="115"/>
      <c r="G489" s="116">
        <v>0.1104694151753584</v>
      </c>
      <c r="H489" s="117">
        <f>G489*F486</f>
        <v>1346390.0910706276</v>
      </c>
      <c r="I489" s="115"/>
      <c r="J489" s="116">
        <v>0.1104694151753584</v>
      </c>
      <c r="K489" s="117">
        <f>J489*I486</f>
        <v>1576023.2378570761</v>
      </c>
      <c r="L489" s="115"/>
      <c r="M489" s="116">
        <v>0.1104694151753584</v>
      </c>
      <c r="N489" s="117">
        <f>M489*L486</f>
        <v>1483414.2235112777</v>
      </c>
      <c r="P489" s="80"/>
      <c r="Q489" s="80"/>
      <c r="R489" s="80" t="s">
        <v>605</v>
      </c>
      <c r="S489" s="115"/>
      <c r="T489" s="116">
        <v>7.1556619217841011E-2</v>
      </c>
      <c r="U489" s="117">
        <f>T489*S486</f>
        <v>643598.75124370446</v>
      </c>
      <c r="V489" s="115"/>
      <c r="W489" s="116">
        <v>7.1556619217841011E-2</v>
      </c>
      <c r="X489" s="117">
        <f>W489*V486</f>
        <v>656725.83664416824</v>
      </c>
      <c r="Y489" s="115"/>
      <c r="Z489" s="116">
        <v>7.1556619217841011E-2</v>
      </c>
      <c r="AA489" s="117">
        <f>Z489*Y486</f>
        <v>694976.27990260452</v>
      </c>
      <c r="AC489" s="80"/>
      <c r="AD489" s="80"/>
      <c r="AE489" s="80" t="s">
        <v>605</v>
      </c>
      <c r="AF489" s="118"/>
      <c r="AG489" s="115"/>
      <c r="AH489" s="116">
        <v>0.11418588360326498</v>
      </c>
      <c r="AI489" s="117">
        <f>AH489*AG486</f>
        <v>428819.8214014736</v>
      </c>
      <c r="AJ489" s="115"/>
      <c r="AK489" s="116">
        <v>0.11418588360326498</v>
      </c>
      <c r="AL489" s="117">
        <f>AK489*AJ486</f>
        <v>484225.87450807536</v>
      </c>
      <c r="AM489" s="115"/>
      <c r="AN489" s="116">
        <v>0.11418588360326498</v>
      </c>
      <c r="AO489" s="117">
        <f>AN489*AM486</f>
        <v>469845.27057224553</v>
      </c>
    </row>
    <row r="490" spans="2:41" x14ac:dyDescent="0.2">
      <c r="B490" s="80"/>
      <c r="C490" s="80"/>
      <c r="D490" s="80" t="s">
        <v>606</v>
      </c>
      <c r="E490" s="80" t="s">
        <v>606</v>
      </c>
      <c r="F490" s="115"/>
      <c r="G490" s="116">
        <v>6.6232452864744898E-2</v>
      </c>
      <c r="H490" s="117">
        <f>G490*F486</f>
        <v>807234.4558250769</v>
      </c>
      <c r="I490" s="115"/>
      <c r="J490" s="116">
        <v>6.6232452864744898E-2</v>
      </c>
      <c r="K490" s="117">
        <f>J490*I486</f>
        <v>944912.07950556418</v>
      </c>
      <c r="L490" s="115"/>
      <c r="M490" s="116">
        <v>6.6232452864744898E-2</v>
      </c>
      <c r="N490" s="117">
        <f>M490*L486</f>
        <v>889387.91322142165</v>
      </c>
      <c r="P490" s="80"/>
      <c r="Q490" s="80"/>
      <c r="R490" s="80" t="s">
        <v>606</v>
      </c>
      <c r="S490" s="115"/>
      <c r="T490" s="116">
        <v>5.8311959990055229E-2</v>
      </c>
      <c r="U490" s="117">
        <f>T490*S486</f>
        <v>524472.85858937388</v>
      </c>
      <c r="V490" s="115"/>
      <c r="W490" s="116">
        <v>5.8311959990055229E-2</v>
      </c>
      <c r="X490" s="117">
        <f>W490*V486</f>
        <v>535170.20688537939</v>
      </c>
      <c r="Y490" s="115"/>
      <c r="Z490" s="116">
        <v>5.8311959990055229E-2</v>
      </c>
      <c r="AA490" s="117">
        <f>Z490*Y486</f>
        <v>566340.74486311129</v>
      </c>
      <c r="AC490" s="80"/>
      <c r="AD490" s="80"/>
      <c r="AE490" s="80" t="s">
        <v>606</v>
      </c>
      <c r="AF490" s="118"/>
      <c r="AG490" s="115"/>
      <c r="AH490" s="116">
        <v>7.119570522495558E-2</v>
      </c>
      <c r="AI490" s="117">
        <f>AH490*AG486</f>
        <v>267372.18853771209</v>
      </c>
      <c r="AJ490" s="115"/>
      <c r="AK490" s="116">
        <v>7.119570522495558E-2</v>
      </c>
      <c r="AL490" s="117">
        <f>AK490*AJ486</f>
        <v>301918.25412986084</v>
      </c>
      <c r="AM490" s="115"/>
      <c r="AN490" s="116">
        <v>7.119570522495558E-2</v>
      </c>
      <c r="AO490" s="117">
        <f>AN490*AM486</f>
        <v>292951.84596745204</v>
      </c>
    </row>
    <row r="491" spans="2:41" x14ac:dyDescent="0.2">
      <c r="B491" s="80"/>
      <c r="C491" s="80"/>
      <c r="D491" s="80" t="s">
        <v>607</v>
      </c>
      <c r="E491" s="80" t="s">
        <v>607</v>
      </c>
      <c r="F491" s="115"/>
      <c r="G491" s="116">
        <v>6.6243842470552539E-2</v>
      </c>
      <c r="H491" s="117">
        <f>G491*F486</f>
        <v>807373.27119199326</v>
      </c>
      <c r="I491" s="115"/>
      <c r="J491" s="116">
        <v>6.6243842470552539E-2</v>
      </c>
      <c r="K491" s="117">
        <f>J491*I486</f>
        <v>945074.57048457745</v>
      </c>
      <c r="L491" s="115"/>
      <c r="M491" s="116">
        <v>6.6243842470552539E-2</v>
      </c>
      <c r="N491" s="117">
        <f>M491*L486</f>
        <v>889540.85603576014</v>
      </c>
      <c r="P491" s="80"/>
      <c r="Q491" s="80"/>
      <c r="R491" s="80" t="s">
        <v>607</v>
      </c>
      <c r="S491" s="115"/>
      <c r="T491" s="116">
        <v>4.0375365955554778E-2</v>
      </c>
      <c r="U491" s="117">
        <f>T491*S486</f>
        <v>363146.4900667601</v>
      </c>
      <c r="V491" s="115"/>
      <c r="W491" s="116">
        <v>4.0375365955554778E-2</v>
      </c>
      <c r="X491" s="117">
        <f>W491*V486</f>
        <v>370553.36427024956</v>
      </c>
      <c r="Y491" s="115"/>
      <c r="Z491" s="116">
        <v>4.0375365955554778E-2</v>
      </c>
      <c r="AA491" s="117">
        <f>Z491*Y486</f>
        <v>392135.93289077055</v>
      </c>
      <c r="AC491" s="80"/>
      <c r="AD491" s="80"/>
      <c r="AE491" s="80" t="s">
        <v>607</v>
      </c>
      <c r="AF491" s="118"/>
      <c r="AG491" s="115"/>
      <c r="AH491" s="116">
        <v>6.3574303229972359E-2</v>
      </c>
      <c r="AI491" s="117">
        <f>AH491*AG486</f>
        <v>238750.36472564773</v>
      </c>
      <c r="AJ491" s="115"/>
      <c r="AK491" s="116">
        <v>6.3574303229972359E-2</v>
      </c>
      <c r="AL491" s="117">
        <f>AK491*AJ486</f>
        <v>269598.3216693757</v>
      </c>
      <c r="AM491" s="115"/>
      <c r="AN491" s="116">
        <v>6.3574303229972359E-2</v>
      </c>
      <c r="AO491" s="117">
        <f>AN491*AM486</f>
        <v>261591.7551272008</v>
      </c>
    </row>
    <row r="492" spans="2:41" x14ac:dyDescent="0.2">
      <c r="B492" s="80"/>
      <c r="C492" s="80"/>
      <c r="D492" s="80" t="s">
        <v>608</v>
      </c>
      <c r="E492" s="80" t="s">
        <v>608</v>
      </c>
      <c r="F492" s="115"/>
      <c r="G492" s="116">
        <v>0.52680918936251964</v>
      </c>
      <c r="H492" s="117">
        <f>G492*F486</f>
        <v>6420697.2700699382</v>
      </c>
      <c r="I492" s="115"/>
      <c r="J492" s="116">
        <v>0.52680918936251964</v>
      </c>
      <c r="K492" s="117">
        <f>J492*I486</f>
        <v>7515777.3129696129</v>
      </c>
      <c r="L492" s="115"/>
      <c r="M492" s="116">
        <v>0.52680918936251964</v>
      </c>
      <c r="N492" s="117">
        <f>M492*L486</f>
        <v>7074141.230278966</v>
      </c>
      <c r="P492" s="80"/>
      <c r="Q492" s="80"/>
      <c r="R492" s="80" t="s">
        <v>608</v>
      </c>
      <c r="S492" s="115"/>
      <c r="T492" s="116">
        <v>0.68502321219302842</v>
      </c>
      <c r="U492" s="117">
        <f>T492*S486</f>
        <v>6161276.046290081</v>
      </c>
      <c r="V492" s="115"/>
      <c r="W492" s="116">
        <v>0.68502321219302842</v>
      </c>
      <c r="X492" s="117">
        <f>W492*V486</f>
        <v>6286943.780540945</v>
      </c>
      <c r="Y492" s="115"/>
      <c r="Z492" s="116">
        <v>0.68502321219302842</v>
      </c>
      <c r="AA492" s="117">
        <f>Z492*Y486</f>
        <v>6653121.5261514895</v>
      </c>
      <c r="AC492" s="80"/>
      <c r="AD492" s="80"/>
      <c r="AE492" s="80" t="s">
        <v>608</v>
      </c>
      <c r="AF492" s="118"/>
      <c r="AG492" s="115"/>
      <c r="AH492" s="116">
        <v>0.50346751933957212</v>
      </c>
      <c r="AI492" s="117">
        <f>AH492*AG486</f>
        <v>1890749.0568165558</v>
      </c>
      <c r="AJ492" s="115"/>
      <c r="AK492" s="116">
        <v>0.50346751933957212</v>
      </c>
      <c r="AL492" s="117">
        <f>AK492*AJ486</f>
        <v>2135044.999832578</v>
      </c>
      <c r="AM492" s="115"/>
      <c r="AN492" s="116">
        <v>0.50346751933957212</v>
      </c>
      <c r="AO492" s="117">
        <f>AN492*AM486</f>
        <v>2071638.151615395</v>
      </c>
    </row>
    <row r="493" spans="2:41" x14ac:dyDescent="0.2">
      <c r="B493" s="80"/>
      <c r="C493" s="80"/>
      <c r="D493" s="80" t="s">
        <v>609</v>
      </c>
      <c r="E493" s="80" t="s">
        <v>609</v>
      </c>
      <c r="F493" s="115"/>
      <c r="G493" s="116">
        <v>5.2615979136984806E-2</v>
      </c>
      <c r="H493" s="117">
        <f>G493*F486</f>
        <v>641278.24728284916</v>
      </c>
      <c r="I493" s="115"/>
      <c r="J493" s="116">
        <v>5.2615979136984806E-2</v>
      </c>
      <c r="K493" s="117">
        <f>J493*I486</f>
        <v>750651.26099253946</v>
      </c>
      <c r="L493" s="115"/>
      <c r="M493" s="116">
        <v>5.2615979136984806E-2</v>
      </c>
      <c r="N493" s="117">
        <f>M493*L486</f>
        <v>706542.09322895226</v>
      </c>
      <c r="P493" s="80"/>
      <c r="Q493" s="80"/>
      <c r="R493" s="80" t="s">
        <v>609</v>
      </c>
      <c r="S493" s="115"/>
      <c r="T493" s="116">
        <v>2.5766510651232307E-2</v>
      </c>
      <c r="U493" s="117">
        <f>T493*S486</f>
        <v>231750.6648624067</v>
      </c>
      <c r="V493" s="115"/>
      <c r="W493" s="116">
        <v>2.5766510651232307E-2</v>
      </c>
      <c r="X493" s="117">
        <f>W493*V486</f>
        <v>236477.539741179</v>
      </c>
      <c r="Y493" s="115"/>
      <c r="Z493" s="116">
        <v>2.5766510651232307E-2</v>
      </c>
      <c r="AA493" s="117">
        <f>Z493*Y486</f>
        <v>250250.97488115446</v>
      </c>
      <c r="AC493" s="80"/>
      <c r="AD493" s="80"/>
      <c r="AE493" s="80" t="s">
        <v>609</v>
      </c>
      <c r="AF493" s="118"/>
      <c r="AG493" s="115"/>
      <c r="AH493" s="116">
        <v>5.0045429537338711E-2</v>
      </c>
      <c r="AI493" s="117">
        <f>AH493*AG486</f>
        <v>187943.30331344029</v>
      </c>
      <c r="AJ493" s="115"/>
      <c r="AK493" s="116">
        <v>5.0045429537338711E-2</v>
      </c>
      <c r="AL493" s="117">
        <f>AK493*AJ486</f>
        <v>212226.68790695583</v>
      </c>
      <c r="AM493" s="115"/>
      <c r="AN493" s="116">
        <v>5.0045429537338711E-2</v>
      </c>
      <c r="AO493" s="117">
        <f>AN493*AM486</f>
        <v>205923.95171694251</v>
      </c>
    </row>
    <row r="494" spans="2:41" x14ac:dyDescent="0.2">
      <c r="B494" s="92" t="s">
        <v>13</v>
      </c>
      <c r="C494" s="123" t="s">
        <v>131</v>
      </c>
      <c r="D494" s="92" t="s">
        <v>610</v>
      </c>
      <c r="E494" s="92" t="s">
        <v>610</v>
      </c>
      <c r="F494" s="120">
        <v>3472828.0437956075</v>
      </c>
      <c r="G494" s="113">
        <v>0.1132157626392095</v>
      </c>
      <c r="H494" s="121">
        <f>G494*F494</f>
        <v>393178.87549315376</v>
      </c>
      <c r="I494" s="120">
        <v>4022241.3330914392</v>
      </c>
      <c r="J494" s="113">
        <v>0.1132157626392095</v>
      </c>
      <c r="K494" s="121">
        <f>J494*I494</f>
        <v>455381.12004489801</v>
      </c>
      <c r="L494" s="120">
        <v>3856528.9923878289</v>
      </c>
      <c r="M494" s="113">
        <v>0.1132157626392095</v>
      </c>
      <c r="N494" s="121">
        <f>M494*L494</f>
        <v>436619.87101341021</v>
      </c>
      <c r="P494" s="92" t="s">
        <v>13</v>
      </c>
      <c r="Q494" s="123" t="s">
        <v>131</v>
      </c>
      <c r="R494" s="92" t="s">
        <v>610</v>
      </c>
      <c r="S494" s="120">
        <v>2356046.4838567385</v>
      </c>
      <c r="T494" s="113">
        <v>0.13397560799885691</v>
      </c>
      <c r="U494" s="121">
        <f>T494*S494</f>
        <v>315652.76014827559</v>
      </c>
      <c r="V494" s="120">
        <v>2440753.1700449386</v>
      </c>
      <c r="W494" s="113">
        <v>0.13397560799885691</v>
      </c>
      <c r="X494" s="121">
        <f>W494*V494</f>
        <v>327001.38993190805</v>
      </c>
      <c r="Y494" s="120">
        <v>2744868.6050975462</v>
      </c>
      <c r="Z494" s="113">
        <v>0.13397560799885691</v>
      </c>
      <c r="AA494" s="121">
        <f>Z494*Y494</f>
        <v>367745.44024491805</v>
      </c>
      <c r="AC494" s="92" t="s">
        <v>13</v>
      </c>
      <c r="AD494" s="123" t="s">
        <v>131</v>
      </c>
      <c r="AE494" s="92" t="s">
        <v>610</v>
      </c>
      <c r="AF494" s="114"/>
      <c r="AG494" s="120">
        <v>1105273.0671322341</v>
      </c>
      <c r="AH494" s="113">
        <v>0.11326637949530029</v>
      </c>
      <c r="AI494" s="121">
        <f>AH494*AG494</f>
        <v>125190.27866773414</v>
      </c>
      <c r="AJ494" s="120">
        <v>1238385.3299699323</v>
      </c>
      <c r="AK494" s="113">
        <v>0.11326637949530029</v>
      </c>
      <c r="AL494" s="121">
        <f>AK494*AJ494</f>
        <v>140267.42274578701</v>
      </c>
      <c r="AM494" s="120">
        <v>1226753.8770703261</v>
      </c>
      <c r="AN494" s="113">
        <v>0.11326637949530029</v>
      </c>
      <c r="AO494" s="121">
        <f>AN494*AM494</f>
        <v>138949.97018757852</v>
      </c>
    </row>
    <row r="495" spans="2:41" x14ac:dyDescent="0.2">
      <c r="B495" s="92"/>
      <c r="C495" s="92"/>
      <c r="D495" s="92" t="s">
        <v>611</v>
      </c>
      <c r="E495" s="92" t="s">
        <v>611</v>
      </c>
      <c r="F495" s="124">
        <v>0</v>
      </c>
      <c r="G495" s="113">
        <v>0.17441022830063058</v>
      </c>
      <c r="H495" s="121">
        <f>G495*F494</f>
        <v>605696.73196722416</v>
      </c>
      <c r="I495" s="124">
        <v>0</v>
      </c>
      <c r="J495" s="113">
        <v>0.17441022830063058</v>
      </c>
      <c r="K495" s="121">
        <f>J495*I494</f>
        <v>701520.02918471058</v>
      </c>
      <c r="L495" s="124">
        <v>0</v>
      </c>
      <c r="M495" s="113">
        <v>0.17441022830063058</v>
      </c>
      <c r="N495" s="121">
        <f>M495*L494</f>
        <v>672618.10201036208</v>
      </c>
      <c r="P495" s="92"/>
      <c r="Q495" s="92"/>
      <c r="R495" s="92" t="s">
        <v>611</v>
      </c>
      <c r="S495" s="124">
        <v>0</v>
      </c>
      <c r="T495" s="113">
        <v>0.23346221181955767</v>
      </c>
      <c r="U495" s="121">
        <f>T495*S494</f>
        <v>550047.82327088597</v>
      </c>
      <c r="V495" s="124">
        <v>0</v>
      </c>
      <c r="W495" s="113">
        <v>0.23346221181955767</v>
      </c>
      <c r="X495" s="121">
        <f>W495*V494</f>
        <v>569823.6335842883</v>
      </c>
      <c r="Y495" s="124">
        <v>0</v>
      </c>
      <c r="Z495" s="113">
        <v>0.23346221181955767</v>
      </c>
      <c r="AA495" s="121">
        <f>Z495*Y494</f>
        <v>640823.0957001372</v>
      </c>
      <c r="AC495" s="92"/>
      <c r="AD495" s="92"/>
      <c r="AE495" s="92" t="s">
        <v>611</v>
      </c>
      <c r="AF495" s="114"/>
      <c r="AG495" s="124">
        <v>0</v>
      </c>
      <c r="AH495" s="113">
        <v>0.17971889936381047</v>
      </c>
      <c r="AI495" s="121">
        <f>AH495*AG494</f>
        <v>198638.45912146813</v>
      </c>
      <c r="AJ495" s="124">
        <v>0</v>
      </c>
      <c r="AK495" s="113">
        <v>0.17971889936381047</v>
      </c>
      <c r="AL495" s="121">
        <f>AK495*AJ494</f>
        <v>222561.24849048548</v>
      </c>
      <c r="AM495" s="124">
        <v>0</v>
      </c>
      <c r="AN495" s="113">
        <v>0.17971889936381047</v>
      </c>
      <c r="AO495" s="121">
        <f>AN495*AM494</f>
        <v>220470.85657736627</v>
      </c>
    </row>
    <row r="496" spans="2:41" x14ac:dyDescent="0.2">
      <c r="B496" s="92"/>
      <c r="C496" s="92"/>
      <c r="D496" s="92" t="s">
        <v>612</v>
      </c>
      <c r="E496" s="92" t="s">
        <v>612</v>
      </c>
      <c r="F496" s="120"/>
      <c r="G496" s="113">
        <v>0.11563937368454792</v>
      </c>
      <c r="H496" s="121">
        <f>G496*F494</f>
        <v>401595.65989865782</v>
      </c>
      <c r="I496" s="120"/>
      <c r="J496" s="113">
        <v>0.11563937368454792</v>
      </c>
      <c r="K496" s="121">
        <f>J496*I494</f>
        <v>465129.46856679511</v>
      </c>
      <c r="L496" s="120"/>
      <c r="M496" s="113">
        <v>0.11563937368454792</v>
      </c>
      <c r="N496" s="121">
        <f>M496*L494</f>
        <v>445966.59727602924</v>
      </c>
      <c r="P496" s="92"/>
      <c r="Q496" s="92"/>
      <c r="R496" s="92" t="s">
        <v>612</v>
      </c>
      <c r="S496" s="120"/>
      <c r="T496" s="113">
        <v>9.3420771617935702E-2</v>
      </c>
      <c r="U496" s="121">
        <f>T496*S494</f>
        <v>220103.68048962081</v>
      </c>
      <c r="V496" s="120"/>
      <c r="W496" s="113">
        <v>9.3420771617935702E-2</v>
      </c>
      <c r="X496" s="121">
        <f>W496*V494</f>
        <v>228017.04447452078</v>
      </c>
      <c r="Y496" s="120"/>
      <c r="Z496" s="113">
        <v>9.3420771617935702E-2</v>
      </c>
      <c r="AA496" s="121">
        <f>Z496*Y494</f>
        <v>256427.7430780596</v>
      </c>
      <c r="AC496" s="92"/>
      <c r="AD496" s="92"/>
      <c r="AE496" s="92" t="s">
        <v>612</v>
      </c>
      <c r="AF496" s="114"/>
      <c r="AG496" s="120"/>
      <c r="AH496" s="113">
        <v>0.11215326759711407</v>
      </c>
      <c r="AI496" s="121">
        <f>AH496*AG494</f>
        <v>123959.98606596448</v>
      </c>
      <c r="AJ496" s="120"/>
      <c r="AK496" s="113">
        <v>0.11215326759711407</v>
      </c>
      <c r="AL496" s="121">
        <f>AK496*AJ494</f>
        <v>138888.96130045824</v>
      </c>
      <c r="AM496" s="120"/>
      <c r="AN496" s="113">
        <v>0.11215326759711407</v>
      </c>
      <c r="AO496" s="121">
        <f>AN496*AM494</f>
        <v>137584.45585086546</v>
      </c>
    </row>
    <row r="497" spans="1:41" x14ac:dyDescent="0.2">
      <c r="B497" s="92"/>
      <c r="C497" s="92"/>
      <c r="D497" s="92" t="s">
        <v>613</v>
      </c>
      <c r="E497" s="92" t="s">
        <v>613</v>
      </c>
      <c r="F497" s="120"/>
      <c r="G497" s="113">
        <v>0.13677504893463233</v>
      </c>
      <c r="H497" s="121">
        <f>G497*F494</f>
        <v>474996.2256317077</v>
      </c>
      <c r="I497" s="120"/>
      <c r="J497" s="113">
        <v>0.13677504893463233</v>
      </c>
      <c r="K497" s="121">
        <f>J497*I494</f>
        <v>550142.25516048237</v>
      </c>
      <c r="L497" s="120"/>
      <c r="M497" s="113">
        <v>0.13677504893463233</v>
      </c>
      <c r="N497" s="121">
        <f>M497*L494</f>
        <v>527476.94165167364</v>
      </c>
      <c r="P497" s="92"/>
      <c r="Q497" s="92"/>
      <c r="R497" s="92" t="s">
        <v>613</v>
      </c>
      <c r="S497" s="120"/>
      <c r="T497" s="113">
        <v>9.4341075975389682E-2</v>
      </c>
      <c r="U497" s="121">
        <f>T497*S494</f>
        <v>222271.9603350783</v>
      </c>
      <c r="V497" s="120"/>
      <c r="W497" s="113">
        <v>9.4341075975389682E-2</v>
      </c>
      <c r="X497" s="121">
        <f>W497*V494</f>
        <v>230263.28025238277</v>
      </c>
      <c r="Y497" s="120"/>
      <c r="Z497" s="113">
        <v>9.4341075975389682E-2</v>
      </c>
      <c r="AA497" s="121">
        <f>Z497*Y494</f>
        <v>258953.85761596952</v>
      </c>
      <c r="AC497" s="92"/>
      <c r="AD497" s="92"/>
      <c r="AE497" s="92" t="s">
        <v>613</v>
      </c>
      <c r="AF497" s="114"/>
      <c r="AG497" s="120"/>
      <c r="AH497" s="113">
        <v>0.12558353727362143</v>
      </c>
      <c r="AI497" s="121">
        <f>AH497*AG494</f>
        <v>138804.10142373081</v>
      </c>
      <c r="AJ497" s="120"/>
      <c r="AK497" s="113">
        <v>0.12558353727362143</v>
      </c>
      <c r="AL497" s="121">
        <f>AK497*AJ494</f>
        <v>155520.81024538496</v>
      </c>
      <c r="AM497" s="120"/>
      <c r="AN497" s="113">
        <v>0.12558353727362143</v>
      </c>
      <c r="AO497" s="121">
        <f>AN497*AM494</f>
        <v>154060.0912466209</v>
      </c>
    </row>
    <row r="498" spans="1:41" x14ac:dyDescent="0.2">
      <c r="B498" s="92"/>
      <c r="C498" s="92"/>
      <c r="D498" s="92" t="s">
        <v>120</v>
      </c>
      <c r="E498" s="92" t="s">
        <v>120</v>
      </c>
      <c r="F498" s="120"/>
      <c r="G498" s="113">
        <v>0.22858729006466555</v>
      </c>
      <c r="H498" s="121">
        <f>G498*F494</f>
        <v>793844.35139181162</v>
      </c>
      <c r="I498" s="120"/>
      <c r="J498" s="113">
        <v>0.22858729006466555</v>
      </c>
      <c r="K498" s="121">
        <f>J498*I494</f>
        <v>919433.24631745985</v>
      </c>
      <c r="L498" s="120"/>
      <c r="M498" s="113">
        <v>0.22858729006466555</v>
      </c>
      <c r="N498" s="121">
        <f>M498*L494</f>
        <v>881553.51142574905</v>
      </c>
      <c r="P498" s="92"/>
      <c r="Q498" s="92"/>
      <c r="R498" s="92" t="s">
        <v>120</v>
      </c>
      <c r="S498" s="120"/>
      <c r="T498" s="113">
        <v>0.15174604418922732</v>
      </c>
      <c r="U498" s="121">
        <f>T498*S494</f>
        <v>357520.73385119828</v>
      </c>
      <c r="V498" s="120"/>
      <c r="W498" s="113">
        <v>0.15174604418922732</v>
      </c>
      <c r="X498" s="121">
        <f>W498*V494</f>
        <v>370374.63839663594</v>
      </c>
      <c r="Y498" s="120"/>
      <c r="Z498" s="113">
        <v>0.15174604418922732</v>
      </c>
      <c r="AA498" s="121">
        <f>Z498*Y494</f>
        <v>416522.952642755</v>
      </c>
      <c r="AC498" s="92"/>
      <c r="AD498" s="92"/>
      <c r="AE498" s="92" t="s">
        <v>120</v>
      </c>
      <c r="AF498" s="114"/>
      <c r="AG498" s="120"/>
      <c r="AH498" s="113">
        <v>0.23684052026830588</v>
      </c>
      <c r="AI498" s="121">
        <f>AH498*AG494</f>
        <v>261773.44825814449</v>
      </c>
      <c r="AJ498" s="120"/>
      <c r="AK498" s="113">
        <v>0.23684052026830588</v>
      </c>
      <c r="AL498" s="121">
        <f>AK498*AJ494</f>
        <v>293299.82584271644</v>
      </c>
      <c r="AM498" s="120"/>
      <c r="AN498" s="113">
        <v>0.23684052026830588</v>
      </c>
      <c r="AO498" s="121">
        <f>AN498*AM494</f>
        <v>290545.02648649737</v>
      </c>
    </row>
    <row r="499" spans="1:41" x14ac:dyDescent="0.2">
      <c r="B499" s="92"/>
      <c r="C499" s="92"/>
      <c r="D499" s="92" t="s">
        <v>614</v>
      </c>
      <c r="E499" s="92" t="s">
        <v>614</v>
      </c>
      <c r="F499" s="120"/>
      <c r="G499" s="113">
        <v>0.23137229637631423</v>
      </c>
      <c r="H499" s="121">
        <f>G499*F494</f>
        <v>803516.19941305288</v>
      </c>
      <c r="I499" s="120"/>
      <c r="J499" s="113">
        <v>0.23137229637631423</v>
      </c>
      <c r="K499" s="121">
        <f>J499*I494</f>
        <v>930635.21381709375</v>
      </c>
      <c r="L499" s="120"/>
      <c r="M499" s="113">
        <v>0.23137229637631423</v>
      </c>
      <c r="N499" s="121">
        <f>M499*L494</f>
        <v>892293.96901060524</v>
      </c>
      <c r="P499" s="92"/>
      <c r="Q499" s="92"/>
      <c r="R499" s="92" t="s">
        <v>614</v>
      </c>
      <c r="S499" s="120"/>
      <c r="T499" s="113">
        <v>0.29305428839903264</v>
      </c>
      <c r="U499" s="121">
        <f>T499*S494</f>
        <v>690449.5257616794</v>
      </c>
      <c r="V499" s="120"/>
      <c r="W499" s="113">
        <v>0.29305428839903264</v>
      </c>
      <c r="X499" s="121">
        <f>W499*V494</f>
        <v>715273.18340520258</v>
      </c>
      <c r="Y499" s="120"/>
      <c r="Z499" s="113">
        <v>0.29305428839903264</v>
      </c>
      <c r="AA499" s="121">
        <f>Z499*Y494</f>
        <v>804395.51581570669</v>
      </c>
      <c r="AC499" s="92"/>
      <c r="AD499" s="92"/>
      <c r="AE499" s="92" t="s">
        <v>614</v>
      </c>
      <c r="AF499" s="114"/>
      <c r="AG499" s="120"/>
      <c r="AH499" s="113">
        <v>0.23243739600184798</v>
      </c>
      <c r="AI499" s="121">
        <f>AH499*AG494</f>
        <v>256906.7935951922</v>
      </c>
      <c r="AJ499" s="120"/>
      <c r="AK499" s="113">
        <v>0.23243739600184798</v>
      </c>
      <c r="AL499" s="121">
        <f>AK499*AJ494</f>
        <v>287847.06134510034</v>
      </c>
      <c r="AM499" s="120"/>
      <c r="AN499" s="113">
        <v>0.23243739600184798</v>
      </c>
      <c r="AO499" s="121">
        <f>AN499*AM494</f>
        <v>285143.47672139772</v>
      </c>
    </row>
    <row r="500" spans="1:41" x14ac:dyDescent="0.2">
      <c r="B500" s="75" t="s">
        <v>13</v>
      </c>
      <c r="C500" t="s">
        <v>132</v>
      </c>
      <c r="D500" s="80" t="s">
        <v>615</v>
      </c>
      <c r="E500" s="80" t="s">
        <v>615</v>
      </c>
      <c r="F500" s="115">
        <v>2075138.9119731383</v>
      </c>
      <c r="G500" s="116">
        <v>8.0221612998387704E-2</v>
      </c>
      <c r="H500" s="117">
        <f>G500*F500</f>
        <v>166470.99071420444</v>
      </c>
      <c r="I500" s="115">
        <v>2219334.9511835366</v>
      </c>
      <c r="J500" s="116">
        <v>8.0221612998387704E-2</v>
      </c>
      <c r="K500" s="117">
        <f>J500*I500</f>
        <v>178038.62956764133</v>
      </c>
      <c r="L500" s="115">
        <v>2188274.8032008619</v>
      </c>
      <c r="M500" s="116">
        <v>8.0221612998387704E-2</v>
      </c>
      <c r="N500" s="117">
        <f>M500*L500</f>
        <v>175546.93439650256</v>
      </c>
      <c r="P500" s="75" t="s">
        <v>13</v>
      </c>
      <c r="Q500" t="s">
        <v>132</v>
      </c>
      <c r="R500" s="80" t="s">
        <v>615</v>
      </c>
      <c r="S500" s="115">
        <v>1389598.3848555135</v>
      </c>
      <c r="T500" s="116">
        <v>5.1463895064634627E-2</v>
      </c>
      <c r="U500" s="117">
        <f>T500*S500</f>
        <v>71514.145460189902</v>
      </c>
      <c r="V500" s="115">
        <v>1436124.8945917664</v>
      </c>
      <c r="W500" s="116">
        <v>5.1463895064634627E-2</v>
      </c>
      <c r="X500" s="117">
        <f>W500*V500</f>
        <v>73908.580874980136</v>
      </c>
      <c r="Y500" s="115">
        <v>1694842.6990142853</v>
      </c>
      <c r="Z500" s="116">
        <v>5.1463895064634627E-2</v>
      </c>
      <c r="AA500" s="117">
        <f>Z500*Y500</f>
        <v>87223.206813133307</v>
      </c>
      <c r="AC500" s="75" t="s">
        <v>13</v>
      </c>
      <c r="AD500" t="s">
        <v>132</v>
      </c>
      <c r="AE500" s="80" t="s">
        <v>615</v>
      </c>
      <c r="AF500" s="118"/>
      <c r="AG500" s="115">
        <v>586955.73710284033</v>
      </c>
      <c r="AH500" s="116">
        <v>8.2327124767018811E-2</v>
      </c>
      <c r="AI500" s="117">
        <f>AH500*AG500</f>
        <v>48322.378201183026</v>
      </c>
      <c r="AJ500" s="115">
        <v>610800.56869572599</v>
      </c>
      <c r="AK500" s="116">
        <v>8.2327124767018811E-2</v>
      </c>
      <c r="AL500" s="117">
        <f>AK500*AJ500</f>
        <v>50285.454626779079</v>
      </c>
      <c r="AM500" s="115">
        <v>582522.72716718167</v>
      </c>
      <c r="AN500" s="116">
        <v>8.2327124767018811E-2</v>
      </c>
      <c r="AO500" s="117">
        <f>AN500*AM500</f>
        <v>47957.421239116622</v>
      </c>
    </row>
    <row r="501" spans="1:41" x14ac:dyDescent="0.2">
      <c r="B501" s="80"/>
      <c r="C501" s="80"/>
      <c r="D501" s="80" t="s">
        <v>616</v>
      </c>
      <c r="E501" s="80" t="s">
        <v>616</v>
      </c>
      <c r="F501" s="119">
        <v>0</v>
      </c>
      <c r="G501" s="116">
        <v>0.10627661203088028</v>
      </c>
      <c r="H501" s="117">
        <f>G501*F500</f>
        <v>220538.73305795225</v>
      </c>
      <c r="I501" s="119">
        <v>0</v>
      </c>
      <c r="J501" s="116">
        <v>0.10627661203088028</v>
      </c>
      <c r="K501" s="117">
        <f>J501*I500</f>
        <v>235863.39957350533</v>
      </c>
      <c r="L501" s="119">
        <v>0</v>
      </c>
      <c r="M501" s="116">
        <v>0.10627661203088028</v>
      </c>
      <c r="N501" s="117">
        <f>M501*L500</f>
        <v>232562.43227672888</v>
      </c>
      <c r="P501" s="80"/>
      <c r="Q501" s="80"/>
      <c r="R501" s="80" t="s">
        <v>616</v>
      </c>
      <c r="S501" s="119">
        <v>0</v>
      </c>
      <c r="T501" s="116">
        <v>4.7588548263413778E-2</v>
      </c>
      <c r="U501" s="117">
        <f>T501*S500</f>
        <v>66128.969804458437</v>
      </c>
      <c r="V501" s="119">
        <v>0</v>
      </c>
      <c r="W501" s="116">
        <v>4.7588548263413778E-2</v>
      </c>
      <c r="X501" s="117">
        <f>W501*V500</f>
        <v>68343.098858570302</v>
      </c>
      <c r="Y501" s="119">
        <v>0</v>
      </c>
      <c r="Z501" s="116">
        <v>4.7588548263413778E-2</v>
      </c>
      <c r="AA501" s="117">
        <f>Z501*Y500</f>
        <v>80655.103580935785</v>
      </c>
      <c r="AC501" s="80"/>
      <c r="AD501" s="80"/>
      <c r="AE501" s="80" t="s">
        <v>616</v>
      </c>
      <c r="AF501" s="118"/>
      <c r="AG501" s="119">
        <v>0</v>
      </c>
      <c r="AH501" s="116">
        <v>9.4829660979255131E-2</v>
      </c>
      <c r="AI501" s="117">
        <f>AH501*AG500</f>
        <v>55660.813559291149</v>
      </c>
      <c r="AJ501" s="119">
        <v>0</v>
      </c>
      <c r="AK501" s="116">
        <v>9.4829660979255131E-2</v>
      </c>
      <c r="AL501" s="117">
        <f>AK501*AJ500</f>
        <v>57922.010855351931</v>
      </c>
      <c r="AM501" s="119">
        <v>0</v>
      </c>
      <c r="AN501" s="116">
        <v>9.4829660979255131E-2</v>
      </c>
      <c r="AO501" s="117">
        <f>AN501*AM500</f>
        <v>55240.432729974971</v>
      </c>
    </row>
    <row r="502" spans="1:41" x14ac:dyDescent="0.2">
      <c r="B502" s="80"/>
      <c r="C502" s="80"/>
      <c r="D502" s="80" t="s">
        <v>607</v>
      </c>
      <c r="E502" s="80" t="s">
        <v>607</v>
      </c>
      <c r="F502" s="115"/>
      <c r="G502" s="116">
        <v>8.8233267382581942E-2</v>
      </c>
      <c r="H502" s="117">
        <f>G502*F500</f>
        <v>183096.28647612609</v>
      </c>
      <c r="I502" s="115"/>
      <c r="J502" s="116">
        <v>8.8233267382581942E-2</v>
      </c>
      <c r="K502" s="117">
        <f>J502*I500</f>
        <v>195819.17415928643</v>
      </c>
      <c r="L502" s="115"/>
      <c r="M502" s="116">
        <v>8.8233267382581942E-2</v>
      </c>
      <c r="N502" s="117">
        <f>M502*L500</f>
        <v>193078.63581738854</v>
      </c>
      <c r="P502" s="80"/>
      <c r="Q502" s="80"/>
      <c r="R502" s="80" t="s">
        <v>607</v>
      </c>
      <c r="S502" s="115"/>
      <c r="T502" s="116">
        <v>0.14232941430069035</v>
      </c>
      <c r="U502" s="117">
        <f>T502*S500</f>
        <v>197780.72422967054</v>
      </c>
      <c r="V502" s="115"/>
      <c r="W502" s="116">
        <v>0.14232941430069035</v>
      </c>
      <c r="X502" s="117">
        <f>W502*V500</f>
        <v>204402.81510988678</v>
      </c>
      <c r="Y502" s="115"/>
      <c r="Z502" s="116">
        <v>0.14232941430069035</v>
      </c>
      <c r="AA502" s="117">
        <f>Z502*Y500</f>
        <v>241225.96868250446</v>
      </c>
      <c r="AC502" s="80"/>
      <c r="AD502" s="80"/>
      <c r="AE502" s="80" t="s">
        <v>607</v>
      </c>
      <c r="AF502" s="118"/>
      <c r="AG502" s="115"/>
      <c r="AH502" s="116">
        <v>9.4499420250824528E-2</v>
      </c>
      <c r="AI502" s="117">
        <f>AH502*AG500</f>
        <v>55466.976869113787</v>
      </c>
      <c r="AJ502" s="115"/>
      <c r="AK502" s="116">
        <v>9.4499420250824528E-2</v>
      </c>
      <c r="AL502" s="117">
        <f>AK502*AJ500</f>
        <v>57720.299630620029</v>
      </c>
      <c r="AM502" s="115"/>
      <c r="AN502" s="116">
        <v>9.4499420250824528E-2</v>
      </c>
      <c r="AO502" s="117">
        <f>AN502*AM500</f>
        <v>55048.060000227902</v>
      </c>
    </row>
    <row r="503" spans="1:41" x14ac:dyDescent="0.2">
      <c r="B503" s="80"/>
      <c r="C503" s="80"/>
      <c r="D503" s="80" t="s">
        <v>617</v>
      </c>
      <c r="E503" s="80" t="s">
        <v>617</v>
      </c>
      <c r="F503" s="115"/>
      <c r="G503" s="116">
        <v>0.14621422761285657</v>
      </c>
      <c r="H503" s="117">
        <f>G503*F500</f>
        <v>303414.83320353599</v>
      </c>
      <c r="I503" s="115"/>
      <c r="J503" s="116">
        <v>0.14621422761285657</v>
      </c>
      <c r="K503" s="117">
        <f>J503*I500</f>
        <v>324498.34570151754</v>
      </c>
      <c r="L503" s="115"/>
      <c r="M503" s="116">
        <v>0.14621422761285657</v>
      </c>
      <c r="N503" s="117">
        <f>M503*L500</f>
        <v>319956.91015468974</v>
      </c>
      <c r="P503" s="80"/>
      <c r="Q503" s="80"/>
      <c r="R503" s="80" t="s">
        <v>617</v>
      </c>
      <c r="S503" s="115"/>
      <c r="T503" s="116">
        <v>0.12048922939924386</v>
      </c>
      <c r="U503" s="117">
        <f>T503*S500</f>
        <v>167431.63856567472</v>
      </c>
      <c r="V503" s="115"/>
      <c r="W503" s="116">
        <v>0.12048922939924386</v>
      </c>
      <c r="X503" s="117">
        <f>W503*V500</f>
        <v>173037.58187043224</v>
      </c>
      <c r="Y503" s="115"/>
      <c r="Z503" s="116">
        <v>0.12048922939924386</v>
      </c>
      <c r="AA503" s="117">
        <f>Z503*Y500</f>
        <v>204210.29075716584</v>
      </c>
      <c r="AC503" s="80"/>
      <c r="AD503" s="80"/>
      <c r="AE503" s="80" t="s">
        <v>617</v>
      </c>
      <c r="AF503" s="118"/>
      <c r="AG503" s="115"/>
      <c r="AH503" s="116">
        <v>0.14507804222085063</v>
      </c>
      <c r="AI503" s="117">
        <f>AH503*AG500</f>
        <v>85154.38920917637</v>
      </c>
      <c r="AJ503" s="115"/>
      <c r="AK503" s="116">
        <v>0.14507804222085063</v>
      </c>
      <c r="AL503" s="117">
        <f>AK503*AJ500</f>
        <v>88613.75069375812</v>
      </c>
      <c r="AM503" s="115"/>
      <c r="AN503" s="116">
        <v>0.14507804222085063</v>
      </c>
      <c r="AO503" s="117">
        <f>AN503*AM500</f>
        <v>84511.256806565434</v>
      </c>
    </row>
    <row r="504" spans="1:41" x14ac:dyDescent="0.2">
      <c r="B504" s="80"/>
      <c r="C504" s="80"/>
      <c r="D504" s="80" t="s">
        <v>618</v>
      </c>
      <c r="E504" s="80" t="s">
        <v>618</v>
      </c>
      <c r="F504" s="115"/>
      <c r="G504" s="116">
        <v>0.57905427997529346</v>
      </c>
      <c r="H504" s="117">
        <f>G504*F500</f>
        <v>1201618.0685213194</v>
      </c>
      <c r="I504" s="115"/>
      <c r="J504" s="116">
        <v>0.57905427997529346</v>
      </c>
      <c r="K504" s="117">
        <f>J504*I500</f>
        <v>1285115.4021815858</v>
      </c>
      <c r="L504" s="115"/>
      <c r="M504" s="116">
        <v>0.57905427997529346</v>
      </c>
      <c r="N504" s="117">
        <f>M504*L500</f>
        <v>1267129.8905555522</v>
      </c>
      <c r="P504" s="80"/>
      <c r="Q504" s="80"/>
      <c r="R504" s="80" t="s">
        <v>618</v>
      </c>
      <c r="S504" s="115"/>
      <c r="T504" s="116">
        <v>0.63812891297201724</v>
      </c>
      <c r="U504" s="117">
        <f>T504*S500</f>
        <v>886742.90679551964</v>
      </c>
      <c r="V504" s="115"/>
      <c r="W504" s="116">
        <v>0.63812891297201724</v>
      </c>
      <c r="X504" s="117">
        <f>W504*V500</f>
        <v>916432.81787789671</v>
      </c>
      <c r="Y504" s="115"/>
      <c r="Z504" s="116">
        <v>0.63812891297201724</v>
      </c>
      <c r="AA504" s="117">
        <f>Z504*Y500</f>
        <v>1081528.1291805457</v>
      </c>
      <c r="AC504" s="80"/>
      <c r="AD504" s="80"/>
      <c r="AE504" s="80" t="s">
        <v>618</v>
      </c>
      <c r="AF504" s="118"/>
      <c r="AG504" s="115"/>
      <c r="AH504" s="116">
        <v>0.58326575178205076</v>
      </c>
      <c r="AI504" s="117">
        <f>AH504*AG500</f>
        <v>342351.17926407588</v>
      </c>
      <c r="AJ504" s="115"/>
      <c r="AK504" s="116">
        <v>0.58326575178205076</v>
      </c>
      <c r="AL504" s="117">
        <f>AK504*AJ500</f>
        <v>356259.05288921675</v>
      </c>
      <c r="AM504" s="115"/>
      <c r="AN504" s="116">
        <v>0.58326575178205076</v>
      </c>
      <c r="AO504" s="117">
        <f>AN504*AM500</f>
        <v>339765.55639129668</v>
      </c>
    </row>
    <row r="505" spans="1:41" x14ac:dyDescent="0.2">
      <c r="A505" t="s">
        <v>619</v>
      </c>
      <c r="B505" s="92" t="s">
        <v>14</v>
      </c>
      <c r="C505" s="123" t="s">
        <v>133</v>
      </c>
      <c r="D505" s="92" t="s">
        <v>619</v>
      </c>
      <c r="E505" s="92" t="s">
        <v>619</v>
      </c>
      <c r="F505" s="120">
        <v>20494538.974271107</v>
      </c>
      <c r="G505" s="113">
        <v>4.8625221736355626E-2</v>
      </c>
      <c r="H505" s="121">
        <f>G505*F505</f>
        <v>996551.50200831494</v>
      </c>
      <c r="I505" s="120">
        <v>21540915.483259659</v>
      </c>
      <c r="J505" s="113">
        <v>4.8625221736355626E-2</v>
      </c>
      <c r="K505" s="121">
        <f>J505*I505</f>
        <v>1047431.791777597</v>
      </c>
      <c r="L505" s="120">
        <v>21315295.83042663</v>
      </c>
      <c r="M505" s="113">
        <v>4.8625221736355626E-2</v>
      </c>
      <c r="N505" s="121">
        <f>M505*L505</f>
        <v>1036460.9861305114</v>
      </c>
      <c r="P505" s="92" t="s">
        <v>14</v>
      </c>
      <c r="Q505" s="123" t="s">
        <v>133</v>
      </c>
      <c r="R505" s="92" t="s">
        <v>619</v>
      </c>
      <c r="S505" s="120">
        <v>23736462.883958075</v>
      </c>
      <c r="T505" s="113">
        <v>5.3555207005464525E-2</v>
      </c>
      <c r="U505" s="121">
        <f>T505*S505</f>
        <v>1271211.1833279002</v>
      </c>
      <c r="V505" s="120">
        <v>24516793.319934625</v>
      </c>
      <c r="W505" s="113">
        <v>5.3555207005464525E-2</v>
      </c>
      <c r="X505" s="121">
        <f>W505*V505</f>
        <v>1313001.9413592888</v>
      </c>
      <c r="Y505" s="120">
        <v>24094131.845638763</v>
      </c>
      <c r="Z505" s="113">
        <v>5.3555207005464525E-2</v>
      </c>
      <c r="AA505" s="121">
        <f>Z505*Y505</f>
        <v>1290366.2186101391</v>
      </c>
      <c r="AC505" s="92" t="s">
        <v>14</v>
      </c>
      <c r="AD505" s="123" t="s">
        <v>133</v>
      </c>
      <c r="AE505" s="92" t="s">
        <v>619</v>
      </c>
      <c r="AF505" s="114"/>
      <c r="AG505" s="120">
        <v>4150408.2049037484</v>
      </c>
      <c r="AH505" s="113">
        <v>4.696248715595825E-2</v>
      </c>
      <c r="AI505" s="121">
        <f>AH505*AG505</f>
        <v>194913.49201477601</v>
      </c>
      <c r="AJ505" s="120">
        <v>4671863.428655074</v>
      </c>
      <c r="AK505" s="113">
        <v>4.696248715595825E-2</v>
      </c>
      <c r="AL505" s="121">
        <f>AK505*AJ505</f>
        <v>219402.326262605</v>
      </c>
      <c r="AM505" s="120">
        <v>4436728.4921813384</v>
      </c>
      <c r="AN505" s="113">
        <v>4.696248715595825E-2</v>
      </c>
      <c r="AO505" s="121">
        <f>AN505*AM505</f>
        <v>208359.80482854013</v>
      </c>
    </row>
    <row r="506" spans="1:41" x14ac:dyDescent="0.2">
      <c r="A506" t="s">
        <v>620</v>
      </c>
      <c r="B506" s="92"/>
      <c r="C506" s="92"/>
      <c r="D506" s="92" t="s">
        <v>620</v>
      </c>
      <c r="E506" s="92" t="s">
        <v>620</v>
      </c>
      <c r="F506" s="124">
        <v>0</v>
      </c>
      <c r="G506" s="113">
        <v>6.4692777710196894E-2</v>
      </c>
      <c r="H506" s="121">
        <f>G506*F505</f>
        <v>1325848.6541354875</v>
      </c>
      <c r="I506" s="124">
        <v>0</v>
      </c>
      <c r="J506" s="113">
        <v>6.4692777710196894E-2</v>
      </c>
      <c r="K506" s="121">
        <f>J506*I505</f>
        <v>1393541.6570326556</v>
      </c>
      <c r="L506" s="124">
        <v>0</v>
      </c>
      <c r="M506" s="113">
        <v>6.4692777710196894E-2</v>
      </c>
      <c r="N506" s="121">
        <f>M506*L505</f>
        <v>1378945.6949848766</v>
      </c>
      <c r="P506" s="92"/>
      <c r="Q506" s="92"/>
      <c r="R506" s="92" t="s">
        <v>620</v>
      </c>
      <c r="S506" s="124">
        <v>0</v>
      </c>
      <c r="T506" s="113">
        <v>6.3981273790446463E-2</v>
      </c>
      <c r="U506" s="121">
        <f>T506*S505</f>
        <v>1518689.130595292</v>
      </c>
      <c r="V506" s="124">
        <v>0</v>
      </c>
      <c r="W506" s="113">
        <v>6.3981273790446463E-2</v>
      </c>
      <c r="X506" s="121">
        <f>W506*V505</f>
        <v>1568615.6658665261</v>
      </c>
      <c r="Y506" s="124">
        <v>0</v>
      </c>
      <c r="Z506" s="113">
        <v>6.3981273790446463E-2</v>
      </c>
      <c r="AA506" s="121">
        <f>Z506*Y505</f>
        <v>1541573.246358929</v>
      </c>
      <c r="AC506" s="92"/>
      <c r="AD506" s="92"/>
      <c r="AE506" s="92" t="s">
        <v>620</v>
      </c>
      <c r="AF506" s="114"/>
      <c r="AG506" s="124">
        <v>0</v>
      </c>
      <c r="AH506" s="113">
        <v>6.2550483265656001E-2</v>
      </c>
      <c r="AI506" s="121">
        <f>AH506*AG505</f>
        <v>259610.03896647328</v>
      </c>
      <c r="AJ506" s="124">
        <v>0</v>
      </c>
      <c r="AK506" s="113">
        <v>6.2550483265656001E-2</v>
      </c>
      <c r="AL506" s="121">
        <f>AK506*AJ505</f>
        <v>292227.3152135195</v>
      </c>
      <c r="AM506" s="124">
        <v>0</v>
      </c>
      <c r="AN506" s="113">
        <v>6.2550483265656001E-2</v>
      </c>
      <c r="AO506" s="121">
        <f>AN506*AM505</f>
        <v>277519.51130444801</v>
      </c>
    </row>
    <row r="507" spans="1:41" x14ac:dyDescent="0.2">
      <c r="A507" t="s">
        <v>621</v>
      </c>
      <c r="B507" s="92"/>
      <c r="C507" s="92"/>
      <c r="D507" s="92" t="s">
        <v>621</v>
      </c>
      <c r="E507" s="92" t="s">
        <v>621</v>
      </c>
      <c r="F507" s="120"/>
      <c r="G507" s="113">
        <v>0.16142016601784173</v>
      </c>
      <c r="H507" s="121">
        <f>G507*F505</f>
        <v>3308231.8836859697</v>
      </c>
      <c r="I507" s="120"/>
      <c r="J507" s="113">
        <v>0.16142016601784173</v>
      </c>
      <c r="K507" s="121">
        <f>J507*I505</f>
        <v>3477138.1534840716</v>
      </c>
      <c r="L507" s="120"/>
      <c r="M507" s="113">
        <v>0.16142016601784173</v>
      </c>
      <c r="N507" s="121">
        <f>M507*L505</f>
        <v>3440718.5916668763</v>
      </c>
      <c r="P507" s="92"/>
      <c r="Q507" s="92"/>
      <c r="R507" s="92" t="s">
        <v>621</v>
      </c>
      <c r="S507" s="120"/>
      <c r="T507" s="113">
        <v>0.161166153990287</v>
      </c>
      <c r="U507" s="121">
        <f>T507*S505</f>
        <v>3825514.4323407188</v>
      </c>
      <c r="V507" s="120"/>
      <c r="W507" s="113">
        <v>0.161166153990287</v>
      </c>
      <c r="X507" s="121">
        <f>W507*V505</f>
        <v>3951277.2875486235</v>
      </c>
      <c r="Y507" s="120"/>
      <c r="Z507" s="113">
        <v>0.161166153990287</v>
      </c>
      <c r="AA507" s="121">
        <f>Z507*Y505</f>
        <v>3883158.563296495</v>
      </c>
      <c r="AC507" s="92"/>
      <c r="AD507" s="92"/>
      <c r="AE507" s="92" t="s">
        <v>621</v>
      </c>
      <c r="AF507" s="114"/>
      <c r="AG507" s="120"/>
      <c r="AH507" s="113">
        <v>0.17752155326362296</v>
      </c>
      <c r="AI507" s="121">
        <f>AH507*AG505</f>
        <v>736786.91121259856</v>
      </c>
      <c r="AJ507" s="120"/>
      <c r="AK507" s="113">
        <v>0.17752155326362296</v>
      </c>
      <c r="AL507" s="121">
        <f>AK507*AJ505</f>
        <v>829356.45249036385</v>
      </c>
      <c r="AM507" s="120"/>
      <c r="AN507" s="113">
        <v>0.17752155326362296</v>
      </c>
      <c r="AO507" s="121">
        <f>AN507*AM505</f>
        <v>787614.93334100302</v>
      </c>
    </row>
    <row r="508" spans="1:41" x14ac:dyDescent="0.2">
      <c r="A508" t="s">
        <v>622</v>
      </c>
      <c r="B508" s="92"/>
      <c r="C508" s="92"/>
      <c r="D508" s="92" t="s">
        <v>622</v>
      </c>
      <c r="E508" s="92" t="s">
        <v>622</v>
      </c>
      <c r="F508" s="120"/>
      <c r="G508" s="113">
        <v>4.3588115451286373E-2</v>
      </c>
      <c r="H508" s="121">
        <f>G508*F505</f>
        <v>893318.33093141718</v>
      </c>
      <c r="I508" s="120"/>
      <c r="J508" s="113">
        <v>4.3588115451286373E-2</v>
      </c>
      <c r="K508" s="121">
        <f>J508*I505</f>
        <v>938927.91101072426</v>
      </c>
      <c r="L508" s="120"/>
      <c r="M508" s="113">
        <v>4.3588115451286373E-2</v>
      </c>
      <c r="N508" s="121">
        <f>M508*L505</f>
        <v>929093.57553495897</v>
      </c>
      <c r="P508" s="92"/>
      <c r="Q508" s="92"/>
      <c r="R508" s="92" t="s">
        <v>622</v>
      </c>
      <c r="S508" s="120"/>
      <c r="T508" s="113">
        <v>6.0384550213061321E-2</v>
      </c>
      <c r="U508" s="121">
        <f>T508*S505</f>
        <v>1433315.6348968328</v>
      </c>
      <c r="V508" s="120"/>
      <c r="W508" s="113">
        <v>6.0384550213061321E-2</v>
      </c>
      <c r="X508" s="121">
        <f>W508*V505</f>
        <v>1480435.5372908388</v>
      </c>
      <c r="Y508" s="120"/>
      <c r="Z508" s="113">
        <v>6.0384550213061321E-2</v>
      </c>
      <c r="AA508" s="121">
        <f>Z508*Y505</f>
        <v>1454913.3142730938</v>
      </c>
      <c r="AC508" s="92"/>
      <c r="AD508" s="92"/>
      <c r="AE508" s="92" t="s">
        <v>622</v>
      </c>
      <c r="AF508" s="114"/>
      <c r="AG508" s="120"/>
      <c r="AH508" s="113">
        <v>4.1695688248319977E-2</v>
      </c>
      <c r="AI508" s="121">
        <f>AH508*AG505</f>
        <v>173054.12661493605</v>
      </c>
      <c r="AJ508" s="120"/>
      <c r="AK508" s="113">
        <v>4.1695688248319977E-2</v>
      </c>
      <c r="AL508" s="121">
        <f>AK508*AJ505</f>
        <v>194796.56105992926</v>
      </c>
      <c r="AM508" s="120"/>
      <c r="AN508" s="113">
        <v>4.1695688248319977E-2</v>
      </c>
      <c r="AO508" s="121">
        <f>AN508*AM505</f>
        <v>184992.44805243184</v>
      </c>
    </row>
    <row r="509" spans="1:41" x14ac:dyDescent="0.2">
      <c r="A509" t="s">
        <v>623</v>
      </c>
      <c r="B509" s="92"/>
      <c r="C509" s="92"/>
      <c r="D509" s="92" t="s">
        <v>623</v>
      </c>
      <c r="E509" s="92" t="s">
        <v>623</v>
      </c>
      <c r="F509" s="120"/>
      <c r="G509" s="113">
        <v>0.21078593527628509</v>
      </c>
      <c r="H509" s="121">
        <f>G509*F505</f>
        <v>4319960.5657480117</v>
      </c>
      <c r="I509" s="120"/>
      <c r="J509" s="113">
        <v>0.21078593527628509</v>
      </c>
      <c r="K509" s="121">
        <f>J509*I505</f>
        <v>4540522.0168462982</v>
      </c>
      <c r="L509" s="120"/>
      <c r="M509" s="113">
        <v>0.21078593527628509</v>
      </c>
      <c r="N509" s="121">
        <f>M509*L505</f>
        <v>4492964.567307177</v>
      </c>
      <c r="P509" s="92"/>
      <c r="Q509" s="92"/>
      <c r="R509" s="92" t="s">
        <v>623</v>
      </c>
      <c r="S509" s="120"/>
      <c r="T509" s="113">
        <v>0.228419983750178</v>
      </c>
      <c r="U509" s="121">
        <f>T509*S505</f>
        <v>5421882.466240407</v>
      </c>
      <c r="V509" s="120"/>
      <c r="W509" s="113">
        <v>0.228419983750178</v>
      </c>
      <c r="X509" s="121">
        <f>W509*V505</f>
        <v>5600125.5317459395</v>
      </c>
      <c r="Y509" s="120"/>
      <c r="Z509" s="113">
        <v>0.228419983750178</v>
      </c>
      <c r="AA509" s="121">
        <f>Z509*Y505</f>
        <v>5503581.2046554526</v>
      </c>
      <c r="AC509" s="92"/>
      <c r="AD509" s="92"/>
      <c r="AE509" s="92" t="s">
        <v>623</v>
      </c>
      <c r="AF509" s="114"/>
      <c r="AG509" s="120"/>
      <c r="AH509" s="113">
        <v>0.1965701051150881</v>
      </c>
      <c r="AI509" s="121">
        <f>AH509*AG505</f>
        <v>815846.17710845394</v>
      </c>
      <c r="AJ509" s="120"/>
      <c r="AK509" s="113">
        <v>0.1965701051150881</v>
      </c>
      <c r="AL509" s="121">
        <f>AK509*AJ505</f>
        <v>918348.68525406381</v>
      </c>
      <c r="AM509" s="120"/>
      <c r="AN509" s="113">
        <v>0.1965701051150881</v>
      </c>
      <c r="AO509" s="121">
        <f>AN509*AM505</f>
        <v>872128.18607519206</v>
      </c>
    </row>
    <row r="510" spans="1:41" x14ac:dyDescent="0.2">
      <c r="A510" t="s">
        <v>624</v>
      </c>
      <c r="B510" s="92"/>
      <c r="C510" s="92"/>
      <c r="D510" s="92" t="s">
        <v>624</v>
      </c>
      <c r="E510" s="92" t="s">
        <v>624</v>
      </c>
      <c r="F510" s="120"/>
      <c r="G510" s="113">
        <v>0.17994465026271081</v>
      </c>
      <c r="H510" s="121">
        <f>G510*F505</f>
        <v>3687882.6480207103</v>
      </c>
      <c r="I510" s="120"/>
      <c r="J510" s="113">
        <v>0.17994465026271081</v>
      </c>
      <c r="K510" s="121">
        <f>J510*I505</f>
        <v>3876172.5029737717</v>
      </c>
      <c r="L510" s="120"/>
      <c r="M510" s="113">
        <v>0.17994465026271081</v>
      </c>
      <c r="N510" s="121">
        <f>M510*L505</f>
        <v>3835573.453452338</v>
      </c>
      <c r="P510" s="92"/>
      <c r="Q510" s="92"/>
      <c r="R510" s="92" t="s">
        <v>624</v>
      </c>
      <c r="S510" s="120"/>
      <c r="T510" s="113">
        <v>0.16541878253794193</v>
      </c>
      <c r="U510" s="121">
        <f>T510*S505</f>
        <v>3926456.7920213905</v>
      </c>
      <c r="V510" s="120"/>
      <c r="W510" s="113">
        <v>0.16541878253794193</v>
      </c>
      <c r="X510" s="121">
        <f>W510*V505</f>
        <v>4055538.1027179332</v>
      </c>
      <c r="Y510" s="120"/>
      <c r="Z510" s="113">
        <v>0.16541878253794193</v>
      </c>
      <c r="AA510" s="121">
        <f>Z510*Y505</f>
        <v>3985621.9562142198</v>
      </c>
      <c r="AC510" s="92"/>
      <c r="AD510" s="92"/>
      <c r="AE510" s="92" t="s">
        <v>624</v>
      </c>
      <c r="AF510" s="114"/>
      <c r="AG510" s="120"/>
      <c r="AH510" s="113">
        <v>0.17999195015138109</v>
      </c>
      <c r="AI510" s="121">
        <f>AH510*AG505</f>
        <v>747040.06672491855</v>
      </c>
      <c r="AJ510" s="120"/>
      <c r="AK510" s="113">
        <v>0.17999195015138109</v>
      </c>
      <c r="AL510" s="121">
        <f>AK510*AJ505</f>
        <v>840897.80936454434</v>
      </c>
      <c r="AM510" s="120"/>
      <c r="AN510" s="113">
        <v>0.17999195015138109</v>
      </c>
      <c r="AO510" s="121">
        <f>AN510*AM505</f>
        <v>798575.41359991557</v>
      </c>
    </row>
    <row r="511" spans="1:41" x14ac:dyDescent="0.2">
      <c r="A511" t="s">
        <v>625</v>
      </c>
      <c r="B511" s="92"/>
      <c r="C511" s="92"/>
      <c r="D511" s="92" t="s">
        <v>625</v>
      </c>
      <c r="E511" s="92" t="s">
        <v>625</v>
      </c>
      <c r="F511" s="120"/>
      <c r="G511" s="113">
        <v>0.20593198232596038</v>
      </c>
      <c r="H511" s="121">
        <f>G511*F505</f>
        <v>4220481.0378283039</v>
      </c>
      <c r="I511" s="120"/>
      <c r="J511" s="113">
        <v>0.20593198232596038</v>
      </c>
      <c r="K511" s="121">
        <f>J511*I505</f>
        <v>4435963.4265836347</v>
      </c>
      <c r="L511" s="120"/>
      <c r="M511" s="113">
        <v>0.20593198232596038</v>
      </c>
      <c r="N511" s="121">
        <f>M511*L505</f>
        <v>4389501.1242240341</v>
      </c>
      <c r="P511" s="92"/>
      <c r="Q511" s="92"/>
      <c r="R511" s="92" t="s">
        <v>625</v>
      </c>
      <c r="S511" s="120"/>
      <c r="T511" s="113">
        <v>0.16509123889387875</v>
      </c>
      <c r="U511" s="121">
        <f>T511*S505</f>
        <v>3918682.064471209</v>
      </c>
      <c r="V511" s="120"/>
      <c r="W511" s="113">
        <v>0.16509123889387875</v>
      </c>
      <c r="X511" s="121">
        <f>W511*V505</f>
        <v>4047507.7828931781</v>
      </c>
      <c r="Y511" s="120"/>
      <c r="Z511" s="113">
        <v>0.16509123889387875</v>
      </c>
      <c r="AA511" s="121">
        <f>Z511*Y505</f>
        <v>3977730.0764689608</v>
      </c>
      <c r="AC511" s="92"/>
      <c r="AD511" s="92"/>
      <c r="AE511" s="92" t="s">
        <v>625</v>
      </c>
      <c r="AF511" s="114"/>
      <c r="AG511" s="120"/>
      <c r="AH511" s="113">
        <v>0.21159073800352771</v>
      </c>
      <c r="AI511" s="121">
        <f>AH511*AG505</f>
        <v>878187.93509148073</v>
      </c>
      <c r="AJ511" s="120"/>
      <c r="AK511" s="113">
        <v>0.21159073800352771</v>
      </c>
      <c r="AL511" s="121">
        <f>AK511*AJ505</f>
        <v>988523.03072081844</v>
      </c>
      <c r="AM511" s="120"/>
      <c r="AN511" s="113">
        <v>0.21159073800352771</v>
      </c>
      <c r="AO511" s="121">
        <f>AN511*AM505</f>
        <v>938770.65598192811</v>
      </c>
    </row>
    <row r="512" spans="1:41" x14ac:dyDescent="0.2">
      <c r="A512" t="s">
        <v>626</v>
      </c>
      <c r="B512" s="92"/>
      <c r="C512" s="92"/>
      <c r="D512" s="92" t="s">
        <v>626</v>
      </c>
      <c r="E512" s="92" t="s">
        <v>626</v>
      </c>
      <c r="F512" s="120"/>
      <c r="G512" s="113">
        <v>4.1082838570219271E-2</v>
      </c>
      <c r="H512" s="121">
        <f>G512*F505</f>
        <v>841973.83625104721</v>
      </c>
      <c r="I512" s="120"/>
      <c r="J512" s="113">
        <v>4.1082838570219271E-2</v>
      </c>
      <c r="K512" s="121">
        <f>J512*I505</f>
        <v>884961.95345349342</v>
      </c>
      <c r="L512" s="120"/>
      <c r="M512" s="113">
        <v>4.1082838570219271E-2</v>
      </c>
      <c r="N512" s="121">
        <f>M512*L505</f>
        <v>875692.8576778851</v>
      </c>
      <c r="P512" s="92"/>
      <c r="Q512" s="92"/>
      <c r="R512" s="92" t="s">
        <v>626</v>
      </c>
      <c r="S512" s="120"/>
      <c r="T512" s="113">
        <v>4.7495723925036329E-2</v>
      </c>
      <c r="U512" s="121">
        <f>T512*S505</f>
        <v>1127380.4880933443</v>
      </c>
      <c r="V512" s="120"/>
      <c r="W512" s="113">
        <v>4.7495723925036329E-2</v>
      </c>
      <c r="X512" s="121">
        <f>W512*V505</f>
        <v>1164442.8470507897</v>
      </c>
      <c r="Y512" s="120"/>
      <c r="Z512" s="113">
        <v>4.7495723925036329E-2</v>
      </c>
      <c r="AA512" s="121">
        <f>Z512*Y505</f>
        <v>1144368.2343538848</v>
      </c>
      <c r="AC512" s="92"/>
      <c r="AD512" s="92"/>
      <c r="AE512" s="92" t="s">
        <v>626</v>
      </c>
      <c r="AF512" s="114"/>
      <c r="AG512" s="120"/>
      <c r="AH512" s="113">
        <v>3.908264694407966E-2</v>
      </c>
      <c r="AI512" s="121">
        <f>AH512*AG505</f>
        <v>162208.93854606463</v>
      </c>
      <c r="AJ512" s="120"/>
      <c r="AK512" s="113">
        <v>3.908264694407966E-2</v>
      </c>
      <c r="AL512" s="121">
        <f>AK512*AJ505</f>
        <v>182588.78895308374</v>
      </c>
      <c r="AM512" s="120"/>
      <c r="AN512" s="113">
        <v>3.908264694407966E-2</v>
      </c>
      <c r="AO512" s="121">
        <f>AN512*AM505</f>
        <v>173399.09324666215</v>
      </c>
    </row>
    <row r="513" spans="1:41" x14ac:dyDescent="0.2">
      <c r="A513" t="s">
        <v>627</v>
      </c>
      <c r="B513" s="92"/>
      <c r="C513" s="92"/>
      <c r="D513" s="92" t="s">
        <v>627</v>
      </c>
      <c r="E513" s="92" t="s">
        <v>627</v>
      </c>
      <c r="F513" s="120"/>
      <c r="G513" s="113">
        <v>4.3928312649143729E-2</v>
      </c>
      <c r="H513" s="121">
        <f>G513*F505</f>
        <v>900290.51566184266</v>
      </c>
      <c r="I513" s="120"/>
      <c r="J513" s="113">
        <v>4.3928312649143729E-2</v>
      </c>
      <c r="K513" s="121">
        <f>J513*I505</f>
        <v>946256.07009741128</v>
      </c>
      <c r="L513" s="120"/>
      <c r="M513" s="113">
        <v>4.3928312649143729E-2</v>
      </c>
      <c r="N513" s="121">
        <f>M513*L505</f>
        <v>936344.97944797075</v>
      </c>
      <c r="P513" s="92"/>
      <c r="Q513" s="92"/>
      <c r="R513" s="92" t="s">
        <v>627</v>
      </c>
      <c r="S513" s="120"/>
      <c r="T513" s="113">
        <v>5.4487085893705718E-2</v>
      </c>
      <c r="U513" s="121">
        <f>T513*S505</f>
        <v>1293330.6919709814</v>
      </c>
      <c r="V513" s="120"/>
      <c r="W513" s="113">
        <v>5.4487085893705718E-2</v>
      </c>
      <c r="X513" s="121">
        <f>W513*V505</f>
        <v>1335848.6234615084</v>
      </c>
      <c r="Y513" s="120"/>
      <c r="Z513" s="113">
        <v>5.4487085893705718E-2</v>
      </c>
      <c r="AA513" s="121">
        <f>Z513*Y505</f>
        <v>1312819.0314075896</v>
      </c>
      <c r="AC513" s="92"/>
      <c r="AD513" s="92"/>
      <c r="AE513" s="92" t="s">
        <v>627</v>
      </c>
      <c r="AF513" s="114"/>
      <c r="AG513" s="120"/>
      <c r="AH513" s="113">
        <v>4.4034347852366339E-2</v>
      </c>
      <c r="AI513" s="121">
        <f>AH513*AG505</f>
        <v>182760.51862404699</v>
      </c>
      <c r="AJ513" s="120"/>
      <c r="AK513" s="113">
        <v>4.4034347852366339E-2</v>
      </c>
      <c r="AL513" s="121">
        <f>AK513*AJ505</f>
        <v>205722.45933614639</v>
      </c>
      <c r="AM513" s="120"/>
      <c r="AN513" s="113">
        <v>4.4034347852366339E-2</v>
      </c>
      <c r="AO513" s="121">
        <f>AN513*AM505</f>
        <v>195368.44575121786</v>
      </c>
    </row>
    <row r="514" spans="1:41" x14ac:dyDescent="0.2">
      <c r="B514" s="80" t="s">
        <v>14</v>
      </c>
      <c r="C514" s="80" t="s">
        <v>134</v>
      </c>
      <c r="D514" s="80" t="s">
        <v>628</v>
      </c>
      <c r="E514" s="80" t="s">
        <v>628</v>
      </c>
      <c r="F514" s="115">
        <v>3435591.9351831246</v>
      </c>
      <c r="G514" s="116">
        <v>4.0198441030174829E-2</v>
      </c>
      <c r="H514" s="117">
        <f>G514*F514</f>
        <v>138105.43981020307</v>
      </c>
      <c r="I514" s="115">
        <v>3838241.8609191049</v>
      </c>
      <c r="J514" s="116">
        <v>4.0198441030174829E-2</v>
      </c>
      <c r="K514" s="117">
        <f>J514*I514</f>
        <v>154291.33910570515</v>
      </c>
      <c r="L514" s="115">
        <v>3724904.3553646072</v>
      </c>
      <c r="M514" s="116">
        <v>4.0198441030174829E-2</v>
      </c>
      <c r="N514" s="117">
        <f>M514*L514</f>
        <v>149735.34807216554</v>
      </c>
      <c r="P514" s="80" t="s">
        <v>14</v>
      </c>
      <c r="Q514" s="80" t="s">
        <v>134</v>
      </c>
      <c r="R514" s="80" t="s">
        <v>628</v>
      </c>
      <c r="S514" s="115">
        <v>5732126.4116788357</v>
      </c>
      <c r="T514" s="116">
        <v>1.818519182190334E-2</v>
      </c>
      <c r="U514" s="117">
        <f>T514*S514</f>
        <v>104239.8183437781</v>
      </c>
      <c r="V514" s="115">
        <v>6069250.6281359913</v>
      </c>
      <c r="W514" s="116">
        <v>1.818519182190334E-2</v>
      </c>
      <c r="X514" s="117">
        <f>W514*V514</f>
        <v>110370.48688786034</v>
      </c>
      <c r="Y514" s="115">
        <v>6246479.2490330348</v>
      </c>
      <c r="Z514" s="116">
        <v>1.818519182190334E-2</v>
      </c>
      <c r="AA514" s="117">
        <f>Z514*Y514</f>
        <v>113593.42335520446</v>
      </c>
      <c r="AC514" s="80" t="s">
        <v>14</v>
      </c>
      <c r="AD514" s="80" t="s">
        <v>134</v>
      </c>
      <c r="AE514" s="80" t="s">
        <v>628</v>
      </c>
      <c r="AF514" s="118"/>
      <c r="AG514" s="115">
        <v>540012.0871928226</v>
      </c>
      <c r="AH514" s="116">
        <v>4.0848982080209595E-2</v>
      </c>
      <c r="AI514" s="117">
        <f>AH514*AG514</f>
        <v>22058.944072836191</v>
      </c>
      <c r="AJ514" s="115">
        <v>620758.74295327335</v>
      </c>
      <c r="AK514" s="116">
        <v>4.0848982080209595E-2</v>
      </c>
      <c r="AL514" s="117">
        <f>AK514*AJ514</f>
        <v>25357.362767031696</v>
      </c>
      <c r="AM514" s="115">
        <v>584789.65817610652</v>
      </c>
      <c r="AN514" s="116">
        <v>4.0848982080209595E-2</v>
      </c>
      <c r="AO514" s="117">
        <f>AN514*AM514</f>
        <v>23888.062267527668</v>
      </c>
    </row>
    <row r="515" spans="1:41" x14ac:dyDescent="0.2">
      <c r="B515" s="80"/>
      <c r="C515" s="80"/>
      <c r="D515" s="80" t="s">
        <v>629</v>
      </c>
      <c r="E515" s="80" t="s">
        <v>629</v>
      </c>
      <c r="F515" s="119">
        <v>0</v>
      </c>
      <c r="G515" s="116">
        <v>9.1479402135595841E-2</v>
      </c>
      <c r="H515" s="117">
        <f>G515*F514</f>
        <v>314285.896212427</v>
      </c>
      <c r="I515" s="119">
        <v>0</v>
      </c>
      <c r="J515" s="116">
        <v>9.1479402135595841E-2</v>
      </c>
      <c r="K515" s="117">
        <f>J515*I514</f>
        <v>351120.07068869652</v>
      </c>
      <c r="L515" s="119">
        <v>0</v>
      </c>
      <c r="M515" s="116">
        <v>9.1479402135595841E-2</v>
      </c>
      <c r="N515" s="117">
        <f>M515*L514</f>
        <v>340752.02344103128</v>
      </c>
      <c r="P515" s="80"/>
      <c r="Q515" s="80"/>
      <c r="R515" s="80" t="s">
        <v>629</v>
      </c>
      <c r="S515" s="119">
        <v>0</v>
      </c>
      <c r="T515" s="116">
        <v>0.11866242084388844</v>
      </c>
      <c r="U515" s="117">
        <f>T515*S514</f>
        <v>680187.99659300211</v>
      </c>
      <c r="V515" s="119">
        <v>0</v>
      </c>
      <c r="W515" s="116">
        <v>0.11866242084388844</v>
      </c>
      <c r="X515" s="117">
        <f>W515*V514</f>
        <v>720191.97224290727</v>
      </c>
      <c r="Y515" s="119">
        <v>0</v>
      </c>
      <c r="Z515" s="116">
        <v>0.11866242084388844</v>
      </c>
      <c r="AA515" s="117">
        <f>Z515*Y514</f>
        <v>741222.34944137419</v>
      </c>
      <c r="AC515" s="80"/>
      <c r="AD515" s="80"/>
      <c r="AE515" s="80" t="s">
        <v>629</v>
      </c>
      <c r="AF515" s="118"/>
      <c r="AG515" s="119">
        <v>0</v>
      </c>
      <c r="AH515" s="116">
        <v>9.54304459970024E-2</v>
      </c>
      <c r="AI515" s="117">
        <f>AH515*AG514</f>
        <v>51533.59432458321</v>
      </c>
      <c r="AJ515" s="119">
        <v>0</v>
      </c>
      <c r="AK515" s="116">
        <v>9.54304459970024E-2</v>
      </c>
      <c r="AL515" s="117">
        <f>AK515*AJ514</f>
        <v>59239.283696569444</v>
      </c>
      <c r="AM515" s="119">
        <v>0</v>
      </c>
      <c r="AN515" s="116">
        <v>9.54304459970024E-2</v>
      </c>
      <c r="AO515" s="117">
        <f>AN515*AM514</f>
        <v>55806.737894180427</v>
      </c>
    </row>
    <row r="516" spans="1:41" x14ac:dyDescent="0.2">
      <c r="B516" s="80"/>
      <c r="C516" s="80"/>
      <c r="D516" s="80" t="s">
        <v>630</v>
      </c>
      <c r="E516" s="80" t="s">
        <v>630</v>
      </c>
      <c r="F516" s="115"/>
      <c r="G516" s="116">
        <v>5.5820827171078849E-2</v>
      </c>
      <c r="H516" s="117">
        <f>G516*F514</f>
        <v>191777.58364420952</v>
      </c>
      <c r="I516" s="115"/>
      <c r="J516" s="116">
        <v>5.5820827171078849E-2</v>
      </c>
      <c r="K516" s="117">
        <f>J516*I514</f>
        <v>214253.83555916543</v>
      </c>
      <c r="L516" s="115"/>
      <c r="M516" s="116">
        <v>5.5820827171078849E-2</v>
      </c>
      <c r="N516" s="117">
        <f>M516*L514</f>
        <v>207927.24224960661</v>
      </c>
      <c r="P516" s="80"/>
      <c r="Q516" s="80"/>
      <c r="R516" s="80" t="s">
        <v>630</v>
      </c>
      <c r="S516" s="115"/>
      <c r="T516" s="116">
        <v>5.1158289840102525E-2</v>
      </c>
      <c r="U516" s="117">
        <f>T516*S514</f>
        <v>293245.7843687727</v>
      </c>
      <c r="V516" s="115"/>
      <c r="W516" s="116">
        <v>5.1158289840102525E-2</v>
      </c>
      <c r="X516" s="117">
        <f>W516*V514</f>
        <v>310492.48274640535</v>
      </c>
      <c r="Y516" s="115"/>
      <c r="Z516" s="116">
        <v>5.1158289840102525E-2</v>
      </c>
      <c r="AA516" s="117">
        <f>Z516*Y514</f>
        <v>319559.19590221794</v>
      </c>
      <c r="AC516" s="80"/>
      <c r="AD516" s="80"/>
      <c r="AE516" s="80" t="s">
        <v>630</v>
      </c>
      <c r="AF516" s="118"/>
      <c r="AG516" s="115"/>
      <c r="AH516" s="116">
        <v>5.924644623711648E-2</v>
      </c>
      <c r="AI516" s="117">
        <f>AH516*AG514</f>
        <v>31993.797091262622</v>
      </c>
      <c r="AJ516" s="115"/>
      <c r="AK516" s="116">
        <v>5.924644623711648E-2</v>
      </c>
      <c r="AL516" s="117">
        <f>AK516*AJ514</f>
        <v>36777.74949060112</v>
      </c>
      <c r="AM516" s="115"/>
      <c r="AN516" s="116">
        <v>5.924644623711648E-2</v>
      </c>
      <c r="AO516" s="117">
        <f>AN516*AM514</f>
        <v>34646.709043152419</v>
      </c>
    </row>
    <row r="517" spans="1:41" x14ac:dyDescent="0.2">
      <c r="B517" s="80"/>
      <c r="C517" s="80"/>
      <c r="D517" s="80" t="s">
        <v>631</v>
      </c>
      <c r="E517" s="80" t="s">
        <v>631</v>
      </c>
      <c r="F517" s="115"/>
      <c r="G517" s="116">
        <v>0.11177677075081204</v>
      </c>
      <c r="H517" s="117">
        <f>G517*F514</f>
        <v>384019.37213230279</v>
      </c>
      <c r="I517" s="115"/>
      <c r="J517" s="116">
        <v>0.11177677075081204</v>
      </c>
      <c r="K517" s="117">
        <f>J517*I514</f>
        <v>429026.28057412495</v>
      </c>
      <c r="L517" s="115"/>
      <c r="M517" s="116">
        <v>0.11177677075081204</v>
      </c>
      <c r="N517" s="117">
        <f>M517*L514</f>
        <v>416357.780198291</v>
      </c>
      <c r="P517" s="80"/>
      <c r="Q517" s="80"/>
      <c r="R517" s="80" t="s">
        <v>631</v>
      </c>
      <c r="S517" s="115"/>
      <c r="T517" s="116">
        <v>8.6492491957053608E-2</v>
      </c>
      <c r="U517" s="117">
        <f>T517*S514</f>
        <v>495785.89755894628</v>
      </c>
      <c r="V517" s="115"/>
      <c r="W517" s="116">
        <v>8.6492491957053608E-2</v>
      </c>
      <c r="X517" s="117">
        <f>W517*V514</f>
        <v>524944.61113939481</v>
      </c>
      <c r="Y517" s="115"/>
      <c r="Z517" s="116">
        <v>8.6492491957053608E-2</v>
      </c>
      <c r="AA517" s="117">
        <f>Z517*Y514</f>
        <v>540273.55620689201</v>
      </c>
      <c r="AC517" s="80"/>
      <c r="AD517" s="80"/>
      <c r="AE517" s="80" t="s">
        <v>631</v>
      </c>
      <c r="AF517" s="118"/>
      <c r="AG517" s="115"/>
      <c r="AH517" s="116">
        <v>0.11412634981683854</v>
      </c>
      <c r="AI517" s="117">
        <f>AH517*AG514</f>
        <v>61629.608368289191</v>
      </c>
      <c r="AJ517" s="115"/>
      <c r="AK517" s="116">
        <v>0.11412634981683854</v>
      </c>
      <c r="AL517" s="117">
        <f>AK517*AJ514</f>
        <v>70844.929450146228</v>
      </c>
      <c r="AM517" s="115"/>
      <c r="AN517" s="116">
        <v>0.11412634981683854</v>
      </c>
      <c r="AO517" s="117">
        <f>AN517*AM514</f>
        <v>66739.909098275763</v>
      </c>
    </row>
    <row r="518" spans="1:41" x14ac:dyDescent="0.2">
      <c r="B518" s="80"/>
      <c r="C518" s="80"/>
      <c r="D518" s="80" t="s">
        <v>632</v>
      </c>
      <c r="E518" s="80" t="s">
        <v>632</v>
      </c>
      <c r="F518" s="115"/>
      <c r="G518" s="116">
        <v>0.23953319883554805</v>
      </c>
      <c r="H518" s="117">
        <f>G518*F514</f>
        <v>822938.32612802472</v>
      </c>
      <c r="I518" s="115"/>
      <c r="J518" s="116">
        <v>0.23953319883554805</v>
      </c>
      <c r="K518" s="117">
        <f>J518*I514</f>
        <v>919386.35085045989</v>
      </c>
      <c r="L518" s="115"/>
      <c r="M518" s="116">
        <v>0.23953319883554805</v>
      </c>
      <c r="N518" s="117">
        <f>M518*L514</f>
        <v>892238.25559694937</v>
      </c>
      <c r="P518" s="80"/>
      <c r="Q518" s="80"/>
      <c r="R518" s="80" t="s">
        <v>632</v>
      </c>
      <c r="S518" s="115"/>
      <c r="T518" s="116">
        <v>0.20734148016157999</v>
      </c>
      <c r="U518" s="117">
        <f>T518*S514</f>
        <v>1188507.574670776</v>
      </c>
      <c r="V518" s="115"/>
      <c r="W518" s="116">
        <v>0.20734148016157999</v>
      </c>
      <c r="X518" s="117">
        <f>W518*V514</f>
        <v>1258407.4087093156</v>
      </c>
      <c r="Y518" s="115"/>
      <c r="Z518" s="116">
        <v>0.20734148016157999</v>
      </c>
      <c r="AA518" s="117">
        <f>Z518*Y514</f>
        <v>1295154.253293104</v>
      </c>
      <c r="AC518" s="80"/>
      <c r="AD518" s="80"/>
      <c r="AE518" s="80" t="s">
        <v>632</v>
      </c>
      <c r="AF518" s="118"/>
      <c r="AG518" s="115"/>
      <c r="AH518" s="116">
        <v>0.20819104055181958</v>
      </c>
      <c r="AI518" s="117">
        <f>AH518*AG514</f>
        <v>112425.67834323367</v>
      </c>
      <c r="AJ518" s="115"/>
      <c r="AK518" s="116">
        <v>0.20819104055181958</v>
      </c>
      <c r="AL518" s="117">
        <f>AK518*AJ514</f>
        <v>129236.40862708149</v>
      </c>
      <c r="AM518" s="115"/>
      <c r="AN518" s="116">
        <v>0.20819104055181958</v>
      </c>
      <c r="AO518" s="117">
        <f>AN518*AM514</f>
        <v>121747.9674396265</v>
      </c>
    </row>
    <row r="519" spans="1:41" x14ac:dyDescent="0.2">
      <c r="B519" s="80"/>
      <c r="C519" s="80"/>
      <c r="D519" s="80" t="s">
        <v>633</v>
      </c>
      <c r="E519" s="80" t="s">
        <v>633</v>
      </c>
      <c r="F519" s="115"/>
      <c r="G519" s="116">
        <v>5.1013282534650616E-2</v>
      </c>
      <c r="H519" s="117">
        <f>G519*F514</f>
        <v>175260.8220632638</v>
      </c>
      <c r="I519" s="115"/>
      <c r="J519" s="116">
        <v>5.1013282534650616E-2</v>
      </c>
      <c r="K519" s="117">
        <f>J519*I514</f>
        <v>195801.31648738944</v>
      </c>
      <c r="L519" s="115"/>
      <c r="M519" s="116">
        <v>5.1013282534650616E-2</v>
      </c>
      <c r="N519" s="117">
        <f>M519*L514</f>
        <v>190019.59829476534</v>
      </c>
      <c r="P519" s="80"/>
      <c r="Q519" s="80"/>
      <c r="R519" s="80" t="s">
        <v>633</v>
      </c>
      <c r="S519" s="115"/>
      <c r="T519" s="116">
        <v>4.0795635208043239E-2</v>
      </c>
      <c r="U519" s="117">
        <f>T519*S514</f>
        <v>233845.73805723968</v>
      </c>
      <c r="V519" s="115"/>
      <c r="W519" s="116">
        <v>4.0795635208043239E-2</v>
      </c>
      <c r="X519" s="117">
        <f>W519*V514</f>
        <v>247598.9346116232</v>
      </c>
      <c r="Y519" s="115"/>
      <c r="Z519" s="116">
        <v>4.0795635208043239E-2</v>
      </c>
      <c r="AA519" s="117">
        <f>Z519*Y514</f>
        <v>254829.08877816357</v>
      </c>
      <c r="AC519" s="80"/>
      <c r="AD519" s="80"/>
      <c r="AE519" s="80" t="s">
        <v>633</v>
      </c>
      <c r="AF519" s="118"/>
      <c r="AG519" s="115"/>
      <c r="AH519" s="116">
        <v>6.5600741799242079E-2</v>
      </c>
      <c r="AI519" s="117">
        <f>AH519*AG514</f>
        <v>35425.193500406152</v>
      </c>
      <c r="AJ519" s="115"/>
      <c r="AK519" s="116">
        <v>6.5600741799242079E-2</v>
      </c>
      <c r="AL519" s="117">
        <f>AK519*AJ514</f>
        <v>40722.23401609977</v>
      </c>
      <c r="AM519" s="115"/>
      <c r="AN519" s="116">
        <v>6.5600741799242079E-2</v>
      </c>
      <c r="AO519" s="117">
        <f>AN519*AM514</f>
        <v>38362.635372877798</v>
      </c>
    </row>
    <row r="520" spans="1:41" x14ac:dyDescent="0.2">
      <c r="B520" s="80"/>
      <c r="C520" s="80"/>
      <c r="D520" s="80" t="s">
        <v>634</v>
      </c>
      <c r="E520" s="80" t="s">
        <v>634</v>
      </c>
      <c r="F520" s="115"/>
      <c r="G520" s="116">
        <v>0.24983764368364256</v>
      </c>
      <c r="H520" s="117">
        <f>G520*F514</f>
        <v>858340.19374467747</v>
      </c>
      <c r="I520" s="115"/>
      <c r="J520" s="116">
        <v>0.24983764368364256</v>
      </c>
      <c r="K520" s="117">
        <f>J520*I514</f>
        <v>958937.30241994851</v>
      </c>
      <c r="L520" s="115"/>
      <c r="M520" s="116">
        <v>0.24983764368364256</v>
      </c>
      <c r="N520" s="117">
        <f>M520*L514</f>
        <v>930621.32709123101</v>
      </c>
      <c r="P520" s="80"/>
      <c r="Q520" s="80"/>
      <c r="R520" s="80" t="s">
        <v>634</v>
      </c>
      <c r="S520" s="115"/>
      <c r="T520" s="116">
        <v>0.17440625524204761</v>
      </c>
      <c r="U520" s="117">
        <f>T520*S514</f>
        <v>999718.70203494153</v>
      </c>
      <c r="V520" s="115"/>
      <c r="W520" s="116">
        <v>0.17440625524204761</v>
      </c>
      <c r="X520" s="117">
        <f>W520*V514</f>
        <v>1058515.2741786435</v>
      </c>
      <c r="Y520" s="115"/>
      <c r="Z520" s="116">
        <v>0.17440625524204761</v>
      </c>
      <c r="AA520" s="117">
        <f>Z520*Y514</f>
        <v>1089425.0542710093</v>
      </c>
      <c r="AC520" s="80"/>
      <c r="AD520" s="80"/>
      <c r="AE520" s="80" t="s">
        <v>634</v>
      </c>
      <c r="AF520" s="118"/>
      <c r="AG520" s="115"/>
      <c r="AH520" s="116">
        <v>0.22536813767051453</v>
      </c>
      <c r="AI520" s="117">
        <f>AH520*AG514</f>
        <v>121701.51841021393</v>
      </c>
      <c r="AJ520" s="115"/>
      <c r="AK520" s="116">
        <v>0.22536813767051453</v>
      </c>
      <c r="AL520" s="117">
        <f>AK520*AJ514</f>
        <v>139899.24184206885</v>
      </c>
      <c r="AM520" s="115"/>
      <c r="AN520" s="116">
        <v>0.22536813767051453</v>
      </c>
      <c r="AO520" s="117">
        <f>AN520*AM514</f>
        <v>131792.95619212592</v>
      </c>
    </row>
    <row r="521" spans="1:41" x14ac:dyDescent="0.2">
      <c r="B521" s="80"/>
      <c r="C521" s="80"/>
      <c r="D521" s="80" t="s">
        <v>635</v>
      </c>
      <c r="E521" s="80" t="s">
        <v>635</v>
      </c>
      <c r="F521" s="115"/>
      <c r="G521" s="116">
        <v>0.16034043385849719</v>
      </c>
      <c r="H521" s="117">
        <f>G521*F514</f>
        <v>550864.30144801619</v>
      </c>
      <c r="I521" s="115"/>
      <c r="J521" s="116">
        <v>0.16034043385849719</v>
      </c>
      <c r="K521" s="117">
        <f>J521*I514</f>
        <v>615425.36523361492</v>
      </c>
      <c r="L521" s="115"/>
      <c r="M521" s="116">
        <v>0.16034043385849719</v>
      </c>
      <c r="N521" s="117">
        <f>M521*L514</f>
        <v>597252.78042056691</v>
      </c>
      <c r="P521" s="80"/>
      <c r="Q521" s="80"/>
      <c r="R521" s="80" t="s">
        <v>635</v>
      </c>
      <c r="S521" s="115"/>
      <c r="T521" s="116">
        <v>0.30295823492538121</v>
      </c>
      <c r="U521" s="117">
        <f>T521*S514</f>
        <v>1736594.9000513791</v>
      </c>
      <c r="V521" s="115"/>
      <c r="W521" s="116">
        <v>0.30295823492538121</v>
      </c>
      <c r="X521" s="117">
        <f>W521*V514</f>
        <v>1838729.4576198412</v>
      </c>
      <c r="Y521" s="115"/>
      <c r="Z521" s="116">
        <v>0.30295823492538121</v>
      </c>
      <c r="AA521" s="117">
        <f>Z521*Y514</f>
        <v>1892422.3277850689</v>
      </c>
      <c r="AC521" s="80"/>
      <c r="AD521" s="80"/>
      <c r="AE521" s="80" t="s">
        <v>635</v>
      </c>
      <c r="AF521" s="118"/>
      <c r="AG521" s="115"/>
      <c r="AH521" s="116">
        <v>0.19118785584725678</v>
      </c>
      <c r="AI521" s="117">
        <f>AH521*AG514</f>
        <v>103243.75308199762</v>
      </c>
      <c r="AJ521" s="115"/>
      <c r="AK521" s="116">
        <v>0.19118785584725678</v>
      </c>
      <c r="AL521" s="117">
        <f>AK521*AJ514</f>
        <v>118681.53306367475</v>
      </c>
      <c r="AM521" s="115"/>
      <c r="AN521" s="116">
        <v>0.19118785584725678</v>
      </c>
      <c r="AO521" s="117">
        <f>AN521*AM514</f>
        <v>111804.68086834002</v>
      </c>
    </row>
    <row r="522" spans="1:41" x14ac:dyDescent="0.2">
      <c r="B522" s="92" t="s">
        <v>14</v>
      </c>
      <c r="C522" s="92" t="s">
        <v>135</v>
      </c>
      <c r="D522" s="92" t="s">
        <v>636</v>
      </c>
      <c r="E522" s="92" t="s">
        <v>636</v>
      </c>
      <c r="F522" s="120">
        <v>4886320.4001710797</v>
      </c>
      <c r="G522" s="113">
        <v>0.16150514173233735</v>
      </c>
      <c r="H522" s="121">
        <f>G522*F522</f>
        <v>789165.86877924157</v>
      </c>
      <c r="I522" s="120">
        <v>5148886.8660528753</v>
      </c>
      <c r="J522" s="113">
        <v>0.16150514173233735</v>
      </c>
      <c r="K522" s="121">
        <f>J522*I522</f>
        <v>831571.70306563994</v>
      </c>
      <c r="L522" s="120">
        <v>4912241.5012561688</v>
      </c>
      <c r="M522" s="113">
        <v>0.16150514173233735</v>
      </c>
      <c r="N522" s="121">
        <f>M522*L522</f>
        <v>793352.25988384709</v>
      </c>
      <c r="P522" s="92" t="s">
        <v>14</v>
      </c>
      <c r="Q522" s="92" t="s">
        <v>135</v>
      </c>
      <c r="R522" s="92" t="s">
        <v>636</v>
      </c>
      <c r="S522" s="120">
        <v>8528060.2037890293</v>
      </c>
      <c r="T522" s="113">
        <v>0.14973768713011346</v>
      </c>
      <c r="U522" s="121">
        <f>T522*S522</f>
        <v>1276972.0106217333</v>
      </c>
      <c r="V522" s="120">
        <v>9027723.0254103933</v>
      </c>
      <c r="W522" s="113">
        <v>0.14973768713011346</v>
      </c>
      <c r="X522" s="121">
        <f>W522*V522</f>
        <v>1351790.3658762227</v>
      </c>
      <c r="Y522" s="120">
        <v>8903038.4090727046</v>
      </c>
      <c r="Z522" s="113">
        <v>0.14973768713011346</v>
      </c>
      <c r="AA522" s="121">
        <f>Z522*Y522</f>
        <v>1333120.3798051118</v>
      </c>
      <c r="AC522" s="92" t="s">
        <v>14</v>
      </c>
      <c r="AD522" s="92" t="s">
        <v>135</v>
      </c>
      <c r="AE522" s="92" t="s">
        <v>636</v>
      </c>
      <c r="AF522" s="114"/>
      <c r="AG522" s="120">
        <v>922323.28027297894</v>
      </c>
      <c r="AH522" s="113">
        <v>0.17790031040518842</v>
      </c>
      <c r="AI522" s="121">
        <f>AH522*AG522</f>
        <v>164081.59785449455</v>
      </c>
      <c r="AJ522" s="120">
        <v>1015401.8986846465</v>
      </c>
      <c r="AK522" s="113">
        <v>0.17790031040518842</v>
      </c>
      <c r="AL522" s="121">
        <f>AK522*AJ522</f>
        <v>180640.31296201629</v>
      </c>
      <c r="AM522" s="120">
        <v>922910.59411363851</v>
      </c>
      <c r="AN522" s="113">
        <v>0.17790031040518842</v>
      </c>
      <c r="AO522" s="121">
        <f>AN522*AM522</f>
        <v>164186.08116905316</v>
      </c>
    </row>
    <row r="523" spans="1:41" x14ac:dyDescent="0.2">
      <c r="B523" s="92"/>
      <c r="C523" s="92"/>
      <c r="D523" s="92" t="s">
        <v>637</v>
      </c>
      <c r="E523" s="92" t="s">
        <v>637</v>
      </c>
      <c r="F523" s="124">
        <v>0</v>
      </c>
      <c r="G523" s="113">
        <v>0.35688402610054099</v>
      </c>
      <c r="H523" s="121">
        <f>G523*F522</f>
        <v>1743849.6972302615</v>
      </c>
      <c r="I523" s="124">
        <v>0</v>
      </c>
      <c r="J523" s="113">
        <v>0.35688402610054099</v>
      </c>
      <c r="K523" s="121">
        <f>J523*I522</f>
        <v>1837555.474693147</v>
      </c>
      <c r="L523" s="124">
        <v>0</v>
      </c>
      <c r="M523" s="113">
        <v>0.35688402610054099</v>
      </c>
      <c r="N523" s="121">
        <f>M523*L522</f>
        <v>1753100.5241464672</v>
      </c>
      <c r="P523" s="92"/>
      <c r="Q523" s="92"/>
      <c r="R523" s="92" t="s">
        <v>637</v>
      </c>
      <c r="S523" s="124">
        <v>0</v>
      </c>
      <c r="T523" s="113">
        <v>0.41439655774552092</v>
      </c>
      <c r="U523" s="121">
        <f>T523*S522</f>
        <v>3533998.7926967395</v>
      </c>
      <c r="V523" s="124">
        <v>0</v>
      </c>
      <c r="W523" s="113">
        <v>0.41439655774552092</v>
      </c>
      <c r="X523" s="121">
        <f>W523*V522</f>
        <v>3741057.346010047</v>
      </c>
      <c r="Y523" s="124">
        <v>0</v>
      </c>
      <c r="Z523" s="113">
        <v>0.41439655774552092</v>
      </c>
      <c r="AA523" s="121">
        <f>Z523*Y522</f>
        <v>3689388.4701958876</v>
      </c>
      <c r="AC523" s="92"/>
      <c r="AD523" s="92"/>
      <c r="AE523" s="92" t="s">
        <v>637</v>
      </c>
      <c r="AF523" s="114"/>
      <c r="AG523" s="124">
        <v>0</v>
      </c>
      <c r="AH523" s="113">
        <v>0.35017653507013063</v>
      </c>
      <c r="AI523" s="121">
        <f>AH523*AG522</f>
        <v>322975.97050050873</v>
      </c>
      <c r="AJ523" s="124">
        <v>0</v>
      </c>
      <c r="AK523" s="113">
        <v>0.35017653507013063</v>
      </c>
      <c r="AL523" s="121">
        <f>AK523*AJ522</f>
        <v>355569.91858502134</v>
      </c>
      <c r="AM523" s="124">
        <v>0</v>
      </c>
      <c r="AN523" s="113">
        <v>0.35017653507013063</v>
      </c>
      <c r="AO523" s="121">
        <f>AN523*AM522</f>
        <v>323181.63402622961</v>
      </c>
    </row>
    <row r="524" spans="1:41" x14ac:dyDescent="0.2">
      <c r="B524" s="92"/>
      <c r="C524" s="92"/>
      <c r="D524" s="92" t="s">
        <v>638</v>
      </c>
      <c r="E524" s="92" t="s">
        <v>638</v>
      </c>
      <c r="F524" s="120"/>
      <c r="G524" s="113">
        <v>7.9119266507164138E-2</v>
      </c>
      <c r="H524" s="121">
        <f>G524*F522</f>
        <v>386602.08598052856</v>
      </c>
      <c r="I524" s="120"/>
      <c r="J524" s="113">
        <v>7.9119266507164138E-2</v>
      </c>
      <c r="K524" s="121">
        <f>J524*I522</f>
        <v>407376.15217047458</v>
      </c>
      <c r="L524" s="120"/>
      <c r="M524" s="113">
        <v>7.9119266507164138E-2</v>
      </c>
      <c r="N524" s="121">
        <f>M524*L522</f>
        <v>388652.94448543887</v>
      </c>
      <c r="P524" s="92"/>
      <c r="Q524" s="92"/>
      <c r="R524" s="92" t="s">
        <v>638</v>
      </c>
      <c r="S524" s="120"/>
      <c r="T524" s="113">
        <v>0.12511621576378076</v>
      </c>
      <c r="U524" s="121">
        <f>T524*S522</f>
        <v>1066998.6205037804</v>
      </c>
      <c r="V524" s="120"/>
      <c r="W524" s="113">
        <v>0.12511621576378076</v>
      </c>
      <c r="X524" s="121">
        <f>W524*V522</f>
        <v>1129514.5419028983</v>
      </c>
      <c r="Y524" s="120"/>
      <c r="Z524" s="113">
        <v>0.12511621576378076</v>
      </c>
      <c r="AA524" s="121">
        <f>Z524*Y522</f>
        <v>1113914.474542768</v>
      </c>
      <c r="AC524" s="92"/>
      <c r="AD524" s="92"/>
      <c r="AE524" s="92" t="s">
        <v>638</v>
      </c>
      <c r="AF524" s="114"/>
      <c r="AG524" s="120"/>
      <c r="AH524" s="113">
        <v>7.9487232941642186E-2</v>
      </c>
      <c r="AI524" s="121">
        <f>AH524*AG522</f>
        <v>73312.925426557806</v>
      </c>
      <c r="AJ524" s="120"/>
      <c r="AK524" s="113">
        <v>7.9487232941642186E-2</v>
      </c>
      <c r="AL524" s="121">
        <f>AK524*AJ522</f>
        <v>80711.487250132253</v>
      </c>
      <c r="AM524" s="120"/>
      <c r="AN524" s="113">
        <v>7.9487232941642186E-2</v>
      </c>
      <c r="AO524" s="121">
        <f>AN524*AM522</f>
        <v>73359.609378620167</v>
      </c>
    </row>
    <row r="525" spans="1:41" ht="15.75" customHeight="1" x14ac:dyDescent="0.2">
      <c r="B525" s="92"/>
      <c r="C525" s="92"/>
      <c r="D525" s="92" t="s">
        <v>639</v>
      </c>
      <c r="E525" s="92" t="s">
        <v>639</v>
      </c>
      <c r="F525" s="120"/>
      <c r="G525" s="113">
        <v>0.40249156565995758</v>
      </c>
      <c r="H525" s="121">
        <f>G525*F522</f>
        <v>1966702.7481810483</v>
      </c>
      <c r="I525" s="120"/>
      <c r="J525" s="113">
        <v>0.40249156565995758</v>
      </c>
      <c r="K525" s="121">
        <f>J525*I522</f>
        <v>2072383.5361236141</v>
      </c>
      <c r="L525" s="120"/>
      <c r="M525" s="113">
        <v>0.40249156565995758</v>
      </c>
      <c r="N525" s="121">
        <f>M525*L522</f>
        <v>1977135.772740416</v>
      </c>
      <c r="P525" s="92"/>
      <c r="Q525" s="92"/>
      <c r="R525" s="92" t="s">
        <v>639</v>
      </c>
      <c r="S525" s="120"/>
      <c r="T525" s="113">
        <v>0.31074953936058486</v>
      </c>
      <c r="U525" s="121">
        <f>T525*S522</f>
        <v>2650090.7799667763</v>
      </c>
      <c r="V525" s="120"/>
      <c r="W525" s="113">
        <v>0.31074953936058486</v>
      </c>
      <c r="X525" s="121">
        <f>W525*V522</f>
        <v>2805360.7716212254</v>
      </c>
      <c r="Y525" s="120"/>
      <c r="Z525" s="113">
        <v>0.31074953936058486</v>
      </c>
      <c r="AA525" s="121">
        <f>Z525*Y522</f>
        <v>2766615.084528937</v>
      </c>
      <c r="AC525" s="92"/>
      <c r="AD525" s="92"/>
      <c r="AE525" s="92" t="s">
        <v>639</v>
      </c>
      <c r="AF525" s="114"/>
      <c r="AG525" s="120"/>
      <c r="AH525" s="113">
        <v>0.39243592158303875</v>
      </c>
      <c r="AI525" s="121">
        <f>AH525*AG522</f>
        <v>361952.78649141785</v>
      </c>
      <c r="AJ525" s="120"/>
      <c r="AK525" s="113">
        <v>0.39243592158303875</v>
      </c>
      <c r="AL525" s="121">
        <f>AK525*AJ522</f>
        <v>398480.17988747655</v>
      </c>
      <c r="AM525" s="120"/>
      <c r="AN525" s="113">
        <v>0.39243592158303875</v>
      </c>
      <c r="AO525" s="121">
        <f>AN525*AM522</f>
        <v>362183.26953973557</v>
      </c>
    </row>
    <row r="526" spans="1:41" x14ac:dyDescent="0.2">
      <c r="A526" s="46">
        <v>9.9713350862043568E-2</v>
      </c>
      <c r="B526" s="80" t="s">
        <v>14</v>
      </c>
      <c r="C526" s="80" t="s">
        <v>136</v>
      </c>
      <c r="D526" s="80" t="s">
        <v>640</v>
      </c>
      <c r="E526" s="80" t="s">
        <v>640</v>
      </c>
      <c r="F526" s="115">
        <v>3387944.9424010366</v>
      </c>
      <c r="G526" s="139">
        <v>0.18699447110509021</v>
      </c>
      <c r="H526" s="117">
        <f>G526*F526</f>
        <v>633526.97263744718</v>
      </c>
      <c r="I526" s="115">
        <v>3679538.6886613262</v>
      </c>
      <c r="J526" s="139">
        <v>0.18699447110509021</v>
      </c>
      <c r="K526" s="117">
        <f>J526*I526</f>
        <v>688053.39099694183</v>
      </c>
      <c r="L526" s="115">
        <v>3467299.1511913766</v>
      </c>
      <c r="M526" s="139">
        <v>0.18699447110509021</v>
      </c>
      <c r="N526" s="117">
        <f>M526*L526</f>
        <v>648365.77094015968</v>
      </c>
      <c r="P526" s="80" t="s">
        <v>14</v>
      </c>
      <c r="Q526" s="80" t="s">
        <v>136</v>
      </c>
      <c r="R526" s="80" t="s">
        <v>640</v>
      </c>
      <c r="S526" s="115">
        <v>5152007.921285456</v>
      </c>
      <c r="T526" s="116">
        <v>0.10944006945858567</v>
      </c>
      <c r="U526" s="117">
        <f>T526*S526</f>
        <v>563836.1047566639</v>
      </c>
      <c r="V526" s="115">
        <v>5405904.0808032881</v>
      </c>
      <c r="W526" s="116">
        <v>0.10944006945858567</v>
      </c>
      <c r="X526" s="117">
        <f>W526*V526</f>
        <v>591622.51808956359</v>
      </c>
      <c r="Y526" s="115">
        <v>5248384.8696369743</v>
      </c>
      <c r="Z526" s="116">
        <v>0.10944006945858567</v>
      </c>
      <c r="AA526" s="117">
        <f>Z526*Y526</f>
        <v>574383.60467846051</v>
      </c>
      <c r="AC526" s="80" t="s">
        <v>14</v>
      </c>
      <c r="AD526" s="80" t="s">
        <v>136</v>
      </c>
      <c r="AE526" s="80" t="s">
        <v>640</v>
      </c>
      <c r="AF526" s="118"/>
      <c r="AG526" s="115">
        <v>659861.36603213078</v>
      </c>
      <c r="AH526" s="139">
        <v>0.21416942555567448</v>
      </c>
      <c r="AI526" s="117">
        <f>AH526*AG526</f>
        <v>141322.12970948411</v>
      </c>
      <c r="AJ526" s="115">
        <v>729124.49081359978</v>
      </c>
      <c r="AK526" s="139">
        <v>0.21416942555567448</v>
      </c>
      <c r="AL526" s="117">
        <f>AK526*AJ526</f>
        <v>156156.17335612231</v>
      </c>
      <c r="AM526" s="115">
        <v>669490.65686076425</v>
      </c>
      <c r="AN526" s="139">
        <v>0.21416942555567448</v>
      </c>
      <c r="AO526" s="117">
        <f>AN526*AM526</f>
        <v>143384.42939476104</v>
      </c>
    </row>
    <row r="527" spans="1:41" x14ac:dyDescent="0.2">
      <c r="A527" s="46">
        <v>0.1394266049975976</v>
      </c>
      <c r="B527" s="80"/>
      <c r="C527" s="80"/>
      <c r="D527" s="80" t="s">
        <v>641</v>
      </c>
      <c r="E527" s="80" t="s">
        <v>641</v>
      </c>
      <c r="F527" s="119">
        <v>0</v>
      </c>
      <c r="G527" s="139">
        <v>0.13621067810475465</v>
      </c>
      <c r="H527" s="117">
        <f>G527*F526</f>
        <v>461474.27798601915</v>
      </c>
      <c r="I527" s="119">
        <v>0</v>
      </c>
      <c r="J527" s="139">
        <v>0.13621067810475465</v>
      </c>
      <c r="K527" s="117">
        <f>J527*I526</f>
        <v>501192.45989523892</v>
      </c>
      <c r="L527" s="119">
        <v>0</v>
      </c>
      <c r="M527" s="139">
        <v>0.13621067810475465</v>
      </c>
      <c r="N527" s="117">
        <f>M527*L526</f>
        <v>472283.1685758176</v>
      </c>
      <c r="P527" s="80"/>
      <c r="Q527" s="80"/>
      <c r="R527" s="80" t="s">
        <v>641</v>
      </c>
      <c r="S527" s="119">
        <v>0</v>
      </c>
      <c r="T527" s="116">
        <v>0.19681650502936457</v>
      </c>
      <c r="U527" s="117">
        <f>T527*S526</f>
        <v>1014000.1929510051</v>
      </c>
      <c r="V527" s="119">
        <v>0</v>
      </c>
      <c r="W527" s="116">
        <v>0.19681650502936457</v>
      </c>
      <c r="X527" s="117">
        <f>W527*V526</f>
        <v>1063971.1477076828</v>
      </c>
      <c r="Y527" s="119">
        <v>0</v>
      </c>
      <c r="Z527" s="116">
        <v>0.19681650502936457</v>
      </c>
      <c r="AA527" s="117">
        <f>Z527*Y526</f>
        <v>1032968.7670909464</v>
      </c>
      <c r="AC527" s="80"/>
      <c r="AD527" s="80"/>
      <c r="AE527" s="80" t="s">
        <v>641</v>
      </c>
      <c r="AF527" s="118"/>
      <c r="AG527" s="119">
        <v>0</v>
      </c>
      <c r="AH527" s="139">
        <v>0.10519714908503718</v>
      </c>
      <c r="AI527" s="117">
        <f>AH527*AG526</f>
        <v>69415.534497938352</v>
      </c>
      <c r="AJ527" s="119">
        <v>0</v>
      </c>
      <c r="AK527" s="139">
        <v>0.10519714908503718</v>
      </c>
      <c r="AL527" s="117">
        <f>AK527*AJ526</f>
        <v>76701.81776167007</v>
      </c>
      <c r="AM527" s="119">
        <v>0</v>
      </c>
      <c r="AN527" s="139">
        <v>0.10519714908503718</v>
      </c>
      <c r="AO527" s="117">
        <f>AN527*AM526</f>
        <v>70428.508440821286</v>
      </c>
    </row>
    <row r="528" spans="1:41" x14ac:dyDescent="0.2">
      <c r="A528" s="46">
        <v>3.0225237560087902E-2</v>
      </c>
      <c r="B528" s="80"/>
      <c r="C528" s="80"/>
      <c r="D528" s="80" t="s">
        <v>642</v>
      </c>
      <c r="E528" s="80" t="s">
        <v>642</v>
      </c>
      <c r="F528" s="115"/>
      <c r="G528" s="139">
        <v>1.311099441846764E-2</v>
      </c>
      <c r="H528" s="117">
        <f>G528*F526</f>
        <v>44419.327229895658</v>
      </c>
      <c r="I528" s="115"/>
      <c r="J528" s="139">
        <v>1.311099441846764E-2</v>
      </c>
      <c r="K528" s="117">
        <f>J528*I526</f>
        <v>48242.411209574384</v>
      </c>
      <c r="L528" s="115"/>
      <c r="M528" s="139">
        <v>1.311099441846764E-2</v>
      </c>
      <c r="N528" s="117">
        <f>M528*L526</f>
        <v>45459.739818427726</v>
      </c>
      <c r="P528" s="80"/>
      <c r="Q528" s="80"/>
      <c r="R528" s="80" t="s">
        <v>642</v>
      </c>
      <c r="S528" s="115"/>
      <c r="T528" s="116">
        <v>7.6539740557814411E-3</v>
      </c>
      <c r="U528" s="117">
        <f>T528*S526</f>
        <v>39433.334964699352</v>
      </c>
      <c r="V528" s="115"/>
      <c r="W528" s="116">
        <v>7.6539740557814411E-3</v>
      </c>
      <c r="X528" s="117">
        <f>W528*V526</f>
        <v>41376.649582511389</v>
      </c>
      <c r="Y528" s="115"/>
      <c r="Z528" s="116">
        <v>7.6539740557814411E-3</v>
      </c>
      <c r="AA528" s="117">
        <f>Z528*Y526</f>
        <v>40171.001626957259</v>
      </c>
      <c r="AC528" s="80"/>
      <c r="AD528" s="80"/>
      <c r="AE528" s="80" t="s">
        <v>642</v>
      </c>
      <c r="AF528" s="118"/>
      <c r="AG528" s="115"/>
      <c r="AH528" s="139">
        <v>1.1489402147496237E-2</v>
      </c>
      <c r="AI528" s="117">
        <f>AH528*AG526</f>
        <v>7581.4125959393641</v>
      </c>
      <c r="AJ528" s="115"/>
      <c r="AK528" s="139">
        <v>1.1489402147496237E-2</v>
      </c>
      <c r="AL528" s="117">
        <f>AK528*AJ526</f>
        <v>8377.2044905458733</v>
      </c>
      <c r="AM528" s="115"/>
      <c r="AN528" s="139">
        <v>1.1489402147496237E-2</v>
      </c>
      <c r="AO528" s="117">
        <f>AN528*AM526</f>
        <v>7692.0473906647312</v>
      </c>
    </row>
    <row r="529" spans="1:41" x14ac:dyDescent="0.2">
      <c r="A529" s="46">
        <v>7.0786207024303716E-2</v>
      </c>
      <c r="B529" s="80"/>
      <c r="C529" s="80"/>
      <c r="D529" s="80" t="s">
        <v>643</v>
      </c>
      <c r="E529" s="80" t="s">
        <v>643</v>
      </c>
      <c r="F529" s="115"/>
      <c r="G529" s="139">
        <v>2.5289537351055207E-2</v>
      </c>
      <c r="H529" s="117">
        <f>G529*F526</f>
        <v>85679.560164169598</v>
      </c>
      <c r="I529" s="115"/>
      <c r="J529" s="139">
        <v>2.5289537351055207E-2</v>
      </c>
      <c r="K529" s="117">
        <f>J529*I526</f>
        <v>93053.831101553296</v>
      </c>
      <c r="L529" s="115"/>
      <c r="M529" s="139">
        <v>2.5289537351055207E-2</v>
      </c>
      <c r="N529" s="117">
        <f>M529*L526</f>
        <v>87686.391391336336</v>
      </c>
      <c r="P529" s="80"/>
      <c r="Q529" s="80"/>
      <c r="R529" s="80" t="s">
        <v>643</v>
      </c>
      <c r="S529" s="115"/>
      <c r="T529" s="116">
        <v>2.8328189095335951E-2</v>
      </c>
      <c r="U529" s="117">
        <f>T529*S526</f>
        <v>145947.0546148431</v>
      </c>
      <c r="V529" s="115"/>
      <c r="W529" s="116">
        <v>2.8328189095335951E-2</v>
      </c>
      <c r="X529" s="117">
        <f>W529*V526</f>
        <v>153139.47303224381</v>
      </c>
      <c r="Y529" s="115"/>
      <c r="Z529" s="116">
        <v>2.8328189095335951E-2</v>
      </c>
      <c r="AA529" s="117">
        <f>Z529*Y526</f>
        <v>148677.23903217632</v>
      </c>
      <c r="AC529" s="80"/>
      <c r="AD529" s="80"/>
      <c r="AE529" s="80" t="s">
        <v>643</v>
      </c>
      <c r="AF529" s="118"/>
      <c r="AG529" s="115"/>
      <c r="AH529" s="139">
        <v>2.2688357738286237E-2</v>
      </c>
      <c r="AI529" s="117">
        <f>AH529*AG526</f>
        <v>14971.170730211221</v>
      </c>
      <c r="AJ529" s="115"/>
      <c r="AK529" s="139">
        <v>2.2688357738286237E-2</v>
      </c>
      <c r="AL529" s="117">
        <f>AK529*AJ526</f>
        <v>16542.637283324748</v>
      </c>
      <c r="AM529" s="115"/>
      <c r="AN529" s="139">
        <v>2.2688357738286237E-2</v>
      </c>
      <c r="AO529" s="117">
        <f>AN529*AM526</f>
        <v>15189.643525297257</v>
      </c>
    </row>
    <row r="530" spans="1:41" x14ac:dyDescent="0.2">
      <c r="A530" s="46">
        <v>7.2494802715402054E-2</v>
      </c>
      <c r="B530" s="80"/>
      <c r="C530" s="80"/>
      <c r="D530" s="80" t="s">
        <v>644</v>
      </c>
      <c r="E530" s="80" t="s">
        <v>645</v>
      </c>
      <c r="F530" s="115"/>
      <c r="G530" s="139">
        <v>6.6234261197907818E-2</v>
      </c>
      <c r="H530" s="117">
        <f>G530*F526</f>
        <v>224398.03023912103</v>
      </c>
      <c r="I530" s="115"/>
      <c r="J530" s="139">
        <v>6.6234261197907818E-2</v>
      </c>
      <c r="K530" s="117">
        <f>J530*I526</f>
        <v>243711.5265926015</v>
      </c>
      <c r="L530" s="115"/>
      <c r="M530" s="139">
        <v>6.6234261197907818E-2</v>
      </c>
      <c r="N530" s="117">
        <f>M530*L526</f>
        <v>229653.99763129372</v>
      </c>
      <c r="P530" s="80"/>
      <c r="Q530" s="80"/>
      <c r="R530" s="80" t="s">
        <v>644</v>
      </c>
      <c r="S530" s="115"/>
      <c r="T530" s="116">
        <v>1.932923012212092E-2</v>
      </c>
      <c r="U530" s="117">
        <f>T530*S526</f>
        <v>99584.346701516421</v>
      </c>
      <c r="V530" s="115"/>
      <c r="W530" s="116">
        <v>1.932923012212092E-2</v>
      </c>
      <c r="X530" s="117">
        <f>W530*V526</f>
        <v>104491.96399595932</v>
      </c>
      <c r="Y530" s="115"/>
      <c r="Z530" s="116">
        <v>1.932923012212092E-2</v>
      </c>
      <c r="AA530" s="117">
        <f>Z530*Y526</f>
        <v>101447.23891467068</v>
      </c>
      <c r="AC530" s="80"/>
      <c r="AD530" s="80"/>
      <c r="AE530" s="80" t="s">
        <v>644</v>
      </c>
      <c r="AF530" s="118"/>
      <c r="AG530" s="115"/>
      <c r="AH530" s="139">
        <v>8.2422557953981818E-2</v>
      </c>
      <c r="AI530" s="117">
        <f>AH530*AG526</f>
        <v>54387.461683376911</v>
      </c>
      <c r="AJ530" s="115"/>
      <c r="AK530" s="139">
        <v>8.2422557953981818E-2</v>
      </c>
      <c r="AL530" s="117">
        <f>AK530*AJ526</f>
        <v>60096.305599751409</v>
      </c>
      <c r="AM530" s="115"/>
      <c r="AN530" s="139">
        <v>8.2422557953981818E-2</v>
      </c>
      <c r="AO530" s="117">
        <f>AN530*AM526</f>
        <v>55181.132464755698</v>
      </c>
    </row>
    <row r="531" spans="1:41" x14ac:dyDescent="0.2">
      <c r="A531" s="46">
        <v>0.11157725754119895</v>
      </c>
      <c r="B531" s="80"/>
      <c r="C531" s="80"/>
      <c r="D531" s="135" t="s">
        <v>645</v>
      </c>
      <c r="E531" s="80" t="s">
        <v>646</v>
      </c>
      <c r="F531" s="115"/>
      <c r="G531" s="139">
        <v>0.16576099710649042</v>
      </c>
      <c r="H531" s="117">
        <f>G531*F526</f>
        <v>561589.13179428712</v>
      </c>
      <c r="I531" s="115"/>
      <c r="J531" s="139">
        <v>0.16576099710649042</v>
      </c>
      <c r="K531" s="117">
        <f>J531*I526</f>
        <v>609924.00192440965</v>
      </c>
      <c r="L531" s="115"/>
      <c r="M531" s="139">
        <v>0.16576099710649042</v>
      </c>
      <c r="N531" s="117">
        <f>M531*L526</f>
        <v>574742.96456797048</v>
      </c>
      <c r="P531" s="80"/>
      <c r="Q531" s="80"/>
      <c r="R531" s="135" t="s">
        <v>645</v>
      </c>
      <c r="S531" s="115"/>
      <c r="T531" s="116">
        <v>0.24001395841485781</v>
      </c>
      <c r="U531" s="117">
        <f>T531*S526</f>
        <v>1236553.8149724256</v>
      </c>
      <c r="V531" s="115"/>
      <c r="W531" s="116">
        <v>0.24001395841485781</v>
      </c>
      <c r="X531" s="117">
        <f>W531*V526</f>
        <v>1297492.4372446307</v>
      </c>
      <c r="Y531" s="115"/>
      <c r="Z531" s="116">
        <v>0.24001395841485781</v>
      </c>
      <c r="AA531" s="117">
        <f>Z531*Y526</f>
        <v>1259685.6278462177</v>
      </c>
      <c r="AC531" s="80"/>
      <c r="AD531" s="80"/>
      <c r="AE531" s="135" t="s">
        <v>645</v>
      </c>
      <c r="AF531" s="136"/>
      <c r="AG531" s="115"/>
      <c r="AH531" s="139">
        <v>0.16099834326634435</v>
      </c>
      <c r="AI531" s="117">
        <f>AH531*AG526</f>
        <v>106236.58671663988</v>
      </c>
      <c r="AJ531" s="115"/>
      <c r="AK531" s="139">
        <v>0.16099834326634435</v>
      </c>
      <c r="AL531" s="117">
        <f>AK531*AJ526</f>
        <v>117387.83505590647</v>
      </c>
      <c r="AM531" s="115"/>
      <c r="AN531" s="139">
        <v>0.16099834326634435</v>
      </c>
      <c r="AO531" s="117">
        <f>AN531*AM526</f>
        <v>107786.88658687969</v>
      </c>
    </row>
    <row r="532" spans="1:41" x14ac:dyDescent="0.2">
      <c r="A532" s="46">
        <v>2.0666995693660851E-2</v>
      </c>
      <c r="B532" s="80"/>
      <c r="C532" s="80"/>
      <c r="D532" s="80" t="s">
        <v>646</v>
      </c>
      <c r="E532" s="80" t="s">
        <v>647</v>
      </c>
      <c r="F532" s="115"/>
      <c r="G532" s="139">
        <v>4.2996995869619498E-2</v>
      </c>
      <c r="H532" s="117">
        <f>G532*F526</f>
        <v>145671.45469491565</v>
      </c>
      <c r="I532" s="115"/>
      <c r="J532" s="139">
        <v>4.2996995869619498E-2</v>
      </c>
      <c r="K532" s="117">
        <f>J532*I526</f>
        <v>158209.10979847619</v>
      </c>
      <c r="L532" s="115"/>
      <c r="M532" s="139">
        <v>4.2996995869619498E-2</v>
      </c>
      <c r="N532" s="117">
        <f>M532*L526</f>
        <v>149083.44728251081</v>
      </c>
      <c r="P532" s="80"/>
      <c r="Q532" s="80"/>
      <c r="R532" s="80" t="s">
        <v>646</v>
      </c>
      <c r="S532" s="115"/>
      <c r="T532" s="116">
        <v>2.1651382562056221E-2</v>
      </c>
      <c r="U532" s="117">
        <f>T532*S526</f>
        <v>111548.09446649544</v>
      </c>
      <c r="V532" s="115"/>
      <c r="W532" s="116">
        <v>2.1651382562056221E-2</v>
      </c>
      <c r="X532" s="117">
        <f>W532*V526</f>
        <v>117045.29734725288</v>
      </c>
      <c r="Y532" s="115"/>
      <c r="Z532" s="116">
        <v>2.1651382562056221E-2</v>
      </c>
      <c r="AA532" s="117">
        <f>Z532*Y526</f>
        <v>113634.78864541771</v>
      </c>
      <c r="AC532" s="80"/>
      <c r="AD532" s="80"/>
      <c r="AE532" s="80" t="s">
        <v>646</v>
      </c>
      <c r="AF532" s="118"/>
      <c r="AG532" s="115"/>
      <c r="AH532" s="139">
        <v>3.7759382054425708E-2</v>
      </c>
      <c r="AI532" s="117">
        <f>AH532*AG526</f>
        <v>24915.957422962474</v>
      </c>
      <c r="AJ532" s="115"/>
      <c r="AK532" s="139">
        <v>3.7759382054425708E-2</v>
      </c>
      <c r="AL532" s="117">
        <f>AK532*AJ526</f>
        <v>27531.290213869321</v>
      </c>
      <c r="AM532" s="115"/>
      <c r="AN532" s="139">
        <v>3.7759382054425708E-2</v>
      </c>
      <c r="AO532" s="117">
        <f>AN532*AM526</f>
        <v>25279.55349427402</v>
      </c>
    </row>
    <row r="533" spans="1:41" x14ac:dyDescent="0.2">
      <c r="A533" s="46">
        <v>0.31209571238292461</v>
      </c>
      <c r="B533" s="80"/>
      <c r="C533" s="80"/>
      <c r="D533" s="80" t="s">
        <v>647</v>
      </c>
      <c r="E533" s="80" t="s">
        <v>648</v>
      </c>
      <c r="F533" s="115"/>
      <c r="G533" s="139">
        <v>5.6232051169775397E-3</v>
      </c>
      <c r="H533" s="117">
        <f>G533*F526</f>
        <v>19051.109336147685</v>
      </c>
      <c r="I533" s="115"/>
      <c r="J533" s="139">
        <v>5.6232051169775397E-3</v>
      </c>
      <c r="K533" s="117">
        <f>J533*I526</f>
        <v>20690.800782197195</v>
      </c>
      <c r="L533" s="115"/>
      <c r="M533" s="139">
        <v>5.6232051169775397E-3</v>
      </c>
      <c r="N533" s="117">
        <f>M533*L526</f>
        <v>19497.334329071229</v>
      </c>
      <c r="P533" s="80"/>
      <c r="Q533" s="80"/>
      <c r="R533" s="80" t="s">
        <v>647</v>
      </c>
      <c r="S533" s="115"/>
      <c r="T533" s="116">
        <v>1.688537515526893E-3</v>
      </c>
      <c r="U533" s="117">
        <f>T533*S526</f>
        <v>8699.358655382217</v>
      </c>
      <c r="V533" s="115"/>
      <c r="W533" s="116">
        <v>1.688537515526893E-3</v>
      </c>
      <c r="X533" s="117">
        <f>W533*V526</f>
        <v>9128.0718457762759</v>
      </c>
      <c r="Y533" s="115"/>
      <c r="Z533" s="116">
        <v>1.688537515526893E-3</v>
      </c>
      <c r="AA533" s="117">
        <f>Z533*Y526</f>
        <v>8862.0947483057535</v>
      </c>
      <c r="AC533" s="80"/>
      <c r="AD533" s="80"/>
      <c r="AE533" s="80" t="s">
        <v>647</v>
      </c>
      <c r="AF533" s="118"/>
      <c r="AG533" s="115"/>
      <c r="AH533" s="139">
        <v>4.3399309111304572E-3</v>
      </c>
      <c r="AI533" s="117">
        <f>AH533*AG526</f>
        <v>2863.7527395036136</v>
      </c>
      <c r="AJ533" s="115"/>
      <c r="AK533" s="139">
        <v>4.3399309111304572E-3</v>
      </c>
      <c r="AL533" s="117">
        <f>AK533*AJ526</f>
        <v>3164.3499157441966</v>
      </c>
      <c r="AM533" s="115"/>
      <c r="AN533" s="139">
        <v>4.3399309111304572E-3</v>
      </c>
      <c r="AO533" s="117">
        <f>AN533*AM526</f>
        <v>2905.5431964230647</v>
      </c>
    </row>
    <row r="534" spans="1:41" x14ac:dyDescent="0.2">
      <c r="A534" s="46">
        <v>0.14301383122278061</v>
      </c>
      <c r="B534" s="80"/>
      <c r="C534" s="80"/>
      <c r="D534" s="80" t="s">
        <v>648</v>
      </c>
      <c r="E534" s="80" t="s">
        <v>649</v>
      </c>
      <c r="F534" s="115"/>
      <c r="G534" s="139">
        <v>0.2098426607079599</v>
      </c>
      <c r="H534" s="117">
        <f>G534*F526</f>
        <v>710935.38104550948</v>
      </c>
      <c r="I534" s="115"/>
      <c r="J534" s="139">
        <v>0.2098426607079599</v>
      </c>
      <c r="K534" s="117">
        <f>J534*I526</f>
        <v>772124.18860657036</v>
      </c>
      <c r="L534" s="115"/>
      <c r="M534" s="139">
        <v>0.2098426607079599</v>
      </c>
      <c r="N534" s="117">
        <f>M534*L526</f>
        <v>727587.27935644938</v>
      </c>
      <c r="P534" s="80"/>
      <c r="Q534" s="80"/>
      <c r="R534" s="80" t="s">
        <v>648</v>
      </c>
      <c r="S534" s="115"/>
      <c r="T534" s="116">
        <v>0.20962562288686756</v>
      </c>
      <c r="U534" s="117">
        <f>T534*S526</f>
        <v>1079992.8696175395</v>
      </c>
      <c r="V534" s="115"/>
      <c r="W534" s="116">
        <v>0.20962562288686756</v>
      </c>
      <c r="X534" s="117">
        <f>W534*V526</f>
        <v>1133216.0102050486</v>
      </c>
      <c r="Y534" s="115"/>
      <c r="Z534" s="116">
        <v>0.20962562288686756</v>
      </c>
      <c r="AA534" s="117">
        <f>Z534*Y526</f>
        <v>1100195.947447662</v>
      </c>
      <c r="AC534" s="80"/>
      <c r="AD534" s="80"/>
      <c r="AE534" s="80" t="s">
        <v>648</v>
      </c>
      <c r="AF534" s="118"/>
      <c r="AG534" s="115"/>
      <c r="AH534" s="139">
        <v>0.19135883451108315</v>
      </c>
      <c r="AI534" s="117">
        <f>AH534*AG526</f>
        <v>126270.30194279978</v>
      </c>
      <c r="AJ534" s="115"/>
      <c r="AK534" s="139">
        <v>0.19135883451108315</v>
      </c>
      <c r="AL534" s="117">
        <f>AK534*AJ526</f>
        <v>139524.41277557742</v>
      </c>
      <c r="AM534" s="115"/>
      <c r="AN534" s="139">
        <v>0.19135883451108315</v>
      </c>
      <c r="AO534" s="117">
        <f>AN534*AM526</f>
        <v>128112.95181293534</v>
      </c>
    </row>
    <row r="535" spans="1:41" x14ac:dyDescent="0.2">
      <c r="B535" s="80"/>
      <c r="C535" s="80"/>
      <c r="D535" s="80" t="s">
        <v>649</v>
      </c>
      <c r="E535" s="80"/>
      <c r="F535" s="115"/>
      <c r="G535" s="139">
        <v>0.14793619902167718</v>
      </c>
      <c r="H535" s="117">
        <f>G535*F526</f>
        <v>501199.69727352436</v>
      </c>
      <c r="I535" s="115"/>
      <c r="J535" s="139">
        <v>0.14793619902167718</v>
      </c>
      <c r="K535" s="117">
        <f>J535*I526</f>
        <v>544336.96775376296</v>
      </c>
      <c r="L535" s="115"/>
      <c r="M535" s="139">
        <v>0.14793619902167718</v>
      </c>
      <c r="N535" s="117">
        <f>M535*L526</f>
        <v>512939.05729833985</v>
      </c>
      <c r="P535" s="80"/>
      <c r="Q535" s="80"/>
      <c r="R535" s="80" t="s">
        <v>649</v>
      </c>
      <c r="S535" s="115"/>
      <c r="T535" s="140">
        <v>0.16545253085950312</v>
      </c>
      <c r="U535" s="117">
        <f>T535*S526</f>
        <v>852412.74958488648</v>
      </c>
      <c r="V535" s="115"/>
      <c r="W535" s="140">
        <v>0.16545253085950312</v>
      </c>
      <c r="X535" s="117">
        <f>W535*V526</f>
        <v>894420.51175261987</v>
      </c>
      <c r="Y535" s="115"/>
      <c r="Z535" s="140">
        <v>0.16545253085950312</v>
      </c>
      <c r="AA535" s="117">
        <f>Z535*Y526</f>
        <v>868358.55960616074</v>
      </c>
      <c r="AC535" s="80"/>
      <c r="AD535" s="80"/>
      <c r="AE535" s="80" t="s">
        <v>649</v>
      </c>
      <c r="AF535" s="118"/>
      <c r="AG535" s="115"/>
      <c r="AH535" s="139">
        <v>0.16957661677654054</v>
      </c>
      <c r="AI535" s="117">
        <f>AH535*AG526</f>
        <v>111897.05799327519</v>
      </c>
      <c r="AJ535" s="115"/>
      <c r="AK535" s="139">
        <v>0.16957661677654054</v>
      </c>
      <c r="AL535" s="117">
        <f>AK535*AJ526</f>
        <v>123642.46436108806</v>
      </c>
      <c r="AM535" s="115"/>
      <c r="AN535" s="139">
        <v>0.16957661677654054</v>
      </c>
      <c r="AO535" s="117">
        <f>AN535*AM526</f>
        <v>113529.96055395222</v>
      </c>
    </row>
    <row r="536" spans="1:41" x14ac:dyDescent="0.2">
      <c r="A536" s="46" t="s">
        <v>655</v>
      </c>
      <c r="B536" s="92" t="s">
        <v>14</v>
      </c>
      <c r="C536" s="98" t="s">
        <v>137</v>
      </c>
      <c r="D536" s="92" t="s">
        <v>650</v>
      </c>
      <c r="E536" s="92" t="s">
        <v>650</v>
      </c>
      <c r="F536" s="120">
        <v>8958852.0051501673</v>
      </c>
      <c r="G536" s="113">
        <v>9.017111343386229E-2</v>
      </c>
      <c r="H536" s="121">
        <f>G536*F536</f>
        <v>807829.66039358033</v>
      </c>
      <c r="I536" s="120">
        <v>9036795.5477532409</v>
      </c>
      <c r="J536" s="113">
        <v>9.017111343386229E-2</v>
      </c>
      <c r="K536" s="121">
        <f>J536*I536</f>
        <v>814857.91641507915</v>
      </c>
      <c r="L536" s="120">
        <v>9449842.9018321112</v>
      </c>
      <c r="M536" s="113">
        <v>9.017111343386229E-2</v>
      </c>
      <c r="N536" s="121">
        <f>M536*L536</f>
        <v>852102.85623328167</v>
      </c>
      <c r="P536" s="92" t="s">
        <v>14</v>
      </c>
      <c r="Q536" s="98" t="s">
        <v>137</v>
      </c>
      <c r="R536" s="92" t="s">
        <v>650</v>
      </c>
      <c r="S536" s="120">
        <v>16902060.374759</v>
      </c>
      <c r="T536" s="113">
        <v>0.13325132637054937</v>
      </c>
      <c r="U536" s="121">
        <f>T536*S536</f>
        <v>2252221.9633317417</v>
      </c>
      <c r="V536" s="120">
        <v>17212476.555279583</v>
      </c>
      <c r="W536" s="113">
        <v>0.13325132637054937</v>
      </c>
      <c r="X536" s="121">
        <f>W536*V536</f>
        <v>2293585.3311129892</v>
      </c>
      <c r="Y536" s="120">
        <v>16723850.147760253</v>
      </c>
      <c r="Z536" s="113">
        <v>0.13325132637054937</v>
      </c>
      <c r="AA536" s="121">
        <f>Z536*Y536</f>
        <v>2228475.2142113619</v>
      </c>
      <c r="AC536" s="92" t="s">
        <v>14</v>
      </c>
      <c r="AD536" s="98" t="s">
        <v>137</v>
      </c>
      <c r="AE536" s="92" t="s">
        <v>650</v>
      </c>
      <c r="AF536" s="114"/>
      <c r="AG536" s="120">
        <v>1580943.3130252324</v>
      </c>
      <c r="AH536" s="113">
        <v>9.6331205204869763E-2</v>
      </c>
      <c r="AI536" s="121">
        <f>AH536*AG536</f>
        <v>152294.17470430033</v>
      </c>
      <c r="AJ536" s="120">
        <v>1702727.8832835529</v>
      </c>
      <c r="AK536" s="113">
        <v>9.6331205204869763E-2</v>
      </c>
      <c r="AL536" s="121">
        <f>AK536*AJ536</f>
        <v>164025.82913264146</v>
      </c>
      <c r="AM536" s="120">
        <v>1508934.9281997699</v>
      </c>
      <c r="AN536" s="113">
        <v>9.6331205204869763E-2</v>
      </c>
      <c r="AO536" s="121">
        <f>AN536*AM536</f>
        <v>145357.52020920746</v>
      </c>
    </row>
    <row r="537" spans="1:41" x14ac:dyDescent="0.2">
      <c r="A537" s="46" t="s">
        <v>650</v>
      </c>
      <c r="B537" s="92"/>
      <c r="C537" s="92"/>
      <c r="D537" s="92" t="s">
        <v>651</v>
      </c>
      <c r="E537" s="92" t="s">
        <v>651</v>
      </c>
      <c r="F537" s="124">
        <v>0</v>
      </c>
      <c r="G537" s="113">
        <v>3.8665273063351088E-2</v>
      </c>
      <c r="H537" s="121">
        <f>G537*F536</f>
        <v>346396.45911328163</v>
      </c>
      <c r="I537" s="124">
        <v>0</v>
      </c>
      <c r="J537" s="113">
        <v>3.8665273063351088E-2</v>
      </c>
      <c r="K537" s="121">
        <f>J537*I536</f>
        <v>349410.16747155442</v>
      </c>
      <c r="L537" s="124">
        <v>0</v>
      </c>
      <c r="M537" s="113">
        <v>3.8665273063351088E-2</v>
      </c>
      <c r="N537" s="121">
        <f>M537*L536</f>
        <v>365380.7562051086</v>
      </c>
      <c r="P537" s="92"/>
      <c r="Q537" s="92"/>
      <c r="R537" s="92" t="s">
        <v>651</v>
      </c>
      <c r="S537" s="124">
        <v>0</v>
      </c>
      <c r="T537" s="113">
        <v>6.2716425291504632E-2</v>
      </c>
      <c r="U537" s="121">
        <f>T537*S536</f>
        <v>1060036.8067660737</v>
      </c>
      <c r="V537" s="124">
        <v>0</v>
      </c>
      <c r="W537" s="113">
        <v>6.2716425291504632E-2</v>
      </c>
      <c r="X537" s="121">
        <f>W537*V536</f>
        <v>1079504.9999609669</v>
      </c>
      <c r="Y537" s="124">
        <v>0</v>
      </c>
      <c r="Z537" s="113">
        <v>6.2716425291504632E-2</v>
      </c>
      <c r="AA537" s="121">
        <f>Z537*Y536</f>
        <v>1048860.0983783246</v>
      </c>
      <c r="AC537" s="92"/>
      <c r="AD537" s="92"/>
      <c r="AE537" s="92" t="s">
        <v>651</v>
      </c>
      <c r="AF537" s="114"/>
      <c r="AG537" s="124">
        <v>0</v>
      </c>
      <c r="AH537" s="113">
        <v>4.0765427859323994E-2</v>
      </c>
      <c r="AI537" s="121">
        <f>AH537*AG536</f>
        <v>64447.830576810782</v>
      </c>
      <c r="AJ537" s="124">
        <v>0</v>
      </c>
      <c r="AK537" s="113">
        <v>4.0765427859323994E-2</v>
      </c>
      <c r="AL537" s="121">
        <f>AK537*AJ536</f>
        <v>69412.430690055116</v>
      </c>
      <c r="AM537" s="124">
        <v>0</v>
      </c>
      <c r="AN537" s="113">
        <v>4.0765427859323994E-2</v>
      </c>
      <c r="AO537" s="121">
        <f>AN537*AM536</f>
        <v>61512.37795994195</v>
      </c>
    </row>
    <row r="538" spans="1:41" x14ac:dyDescent="0.2">
      <c r="A538" s="46" t="s">
        <v>651</v>
      </c>
      <c r="B538" s="92"/>
      <c r="C538" s="92"/>
      <c r="D538" s="92" t="s">
        <v>504</v>
      </c>
      <c r="E538" s="92" t="s">
        <v>504</v>
      </c>
      <c r="F538" s="120"/>
      <c r="G538" s="113">
        <v>5.5671925099924399E-2</v>
      </c>
      <c r="H538" s="121">
        <f>G538*F536</f>
        <v>498756.53781202761</v>
      </c>
      <c r="I538" s="120"/>
      <c r="J538" s="113">
        <v>5.5671925099924399E-2</v>
      </c>
      <c r="K538" s="121">
        <f>J538*I536</f>
        <v>503095.80487784871</v>
      </c>
      <c r="L538" s="120"/>
      <c r="M538" s="113">
        <v>5.5671925099924399E-2</v>
      </c>
      <c r="N538" s="121">
        <f>M538*L536</f>
        <v>526090.94623684953</v>
      </c>
      <c r="P538" s="92"/>
      <c r="Q538" s="92"/>
      <c r="R538" s="92" t="s">
        <v>504</v>
      </c>
      <c r="S538" s="120"/>
      <c r="T538" s="113">
        <v>4.198809862786302E-2</v>
      </c>
      <c r="U538" s="121">
        <f>T538*S536</f>
        <v>709685.37802947627</v>
      </c>
      <c r="V538" s="120"/>
      <c r="W538" s="113">
        <v>4.198809862786302E-2</v>
      </c>
      <c r="X538" s="121">
        <f>W538*V536</f>
        <v>722719.16323285899</v>
      </c>
      <c r="Y538" s="120"/>
      <c r="Z538" s="113">
        <v>4.198809862786302E-2</v>
      </c>
      <c r="AA538" s="121">
        <f>Z538*Y536</f>
        <v>702202.669441759</v>
      </c>
      <c r="AC538" s="92"/>
      <c r="AD538" s="92"/>
      <c r="AE538" s="92" t="s">
        <v>504</v>
      </c>
      <c r="AF538" s="114"/>
      <c r="AG538" s="120"/>
      <c r="AH538" s="113">
        <v>4.9510212503169386E-2</v>
      </c>
      <c r="AI538" s="121">
        <f>AH538*AG536</f>
        <v>78272.839383343889</v>
      </c>
      <c r="AJ538" s="120"/>
      <c r="AK538" s="113">
        <v>4.9510212503169386E-2</v>
      </c>
      <c r="AL538" s="121">
        <f>AK538*AJ536</f>
        <v>84302.419336440507</v>
      </c>
      <c r="AM538" s="120"/>
      <c r="AN538" s="113">
        <v>4.9510212503169386E-2</v>
      </c>
      <c r="AO538" s="121">
        <f>AN538*AM536</f>
        <v>74707.688948625248</v>
      </c>
    </row>
    <row r="539" spans="1:41" x14ac:dyDescent="0.2">
      <c r="A539" s="46" t="s">
        <v>504</v>
      </c>
      <c r="B539" s="92"/>
      <c r="C539" s="92"/>
      <c r="D539" s="92" t="s">
        <v>652</v>
      </c>
      <c r="E539" s="92" t="s">
        <v>652</v>
      </c>
      <c r="F539" s="120"/>
      <c r="G539" s="113">
        <v>7.0932390153641056E-2</v>
      </c>
      <c r="H539" s="121">
        <f>G539*F536</f>
        <v>635472.78575804119</v>
      </c>
      <c r="I539" s="120"/>
      <c r="J539" s="113">
        <v>7.0932390153641056E-2</v>
      </c>
      <c r="K539" s="121">
        <f>J539*I536</f>
        <v>641001.50753191928</v>
      </c>
      <c r="L539" s="120"/>
      <c r="M539" s="113">
        <v>7.0932390153641056E-2</v>
      </c>
      <c r="N539" s="121">
        <f>M539*L536</f>
        <v>670299.94360337092</v>
      </c>
      <c r="P539" s="92"/>
      <c r="Q539" s="92"/>
      <c r="R539" s="92" t="s">
        <v>652</v>
      </c>
      <c r="S539" s="120"/>
      <c r="T539" s="113">
        <v>8.8628157436173693E-2</v>
      </c>
      <c r="U539" s="121">
        <f>T539*S536</f>
        <v>1497998.4678898535</v>
      </c>
      <c r="V539" s="120"/>
      <c r="W539" s="113">
        <v>8.8628157436173693E-2</v>
      </c>
      <c r="X539" s="121">
        <f>W539*V536</f>
        <v>1525510.0820077674</v>
      </c>
      <c r="Y539" s="120"/>
      <c r="Z539" s="113">
        <v>8.8628157436173693E-2</v>
      </c>
      <c r="AA539" s="121">
        <f>Z539*Y536</f>
        <v>1482204.0238346725</v>
      </c>
      <c r="AC539" s="92"/>
      <c r="AD539" s="92"/>
      <c r="AE539" s="92" t="s">
        <v>652</v>
      </c>
      <c r="AF539" s="114"/>
      <c r="AG539" s="120"/>
      <c r="AH539" s="113">
        <v>7.0922193612420345E-2</v>
      </c>
      <c r="AI539" s="121">
        <f>AH539*AG536</f>
        <v>112123.9677366368</v>
      </c>
      <c r="AJ539" s="120"/>
      <c r="AK539" s="113">
        <v>7.0922193612420345E-2</v>
      </c>
      <c r="AL539" s="121">
        <f>AK539*AJ536</f>
        <v>120761.19660750282</v>
      </c>
      <c r="AM539" s="120"/>
      <c r="AN539" s="113">
        <v>7.0922193612420345E-2</v>
      </c>
      <c r="AO539" s="121">
        <f>AN539*AM536</f>
        <v>107016.97512632767</v>
      </c>
    </row>
    <row r="540" spans="1:41" x14ac:dyDescent="0.2">
      <c r="A540" s="46" t="s">
        <v>652</v>
      </c>
      <c r="B540" s="92"/>
      <c r="C540" s="92"/>
      <c r="D540" s="92" t="s">
        <v>653</v>
      </c>
      <c r="E540" s="92" t="s">
        <v>653</v>
      </c>
      <c r="F540" s="120"/>
      <c r="G540" s="113">
        <v>3.110687472871191E-2</v>
      </c>
      <c r="H540" s="121">
        <f>G540*F536</f>
        <v>278681.88703727577</v>
      </c>
      <c r="I540" s="120"/>
      <c r="J540" s="113">
        <v>3.110687472871191E-2</v>
      </c>
      <c r="K540" s="121">
        <f>J540*I536</f>
        <v>281106.46705294162</v>
      </c>
      <c r="L540" s="120"/>
      <c r="M540" s="113">
        <v>3.110687472871191E-2</v>
      </c>
      <c r="N540" s="121">
        <f>M540*L536</f>
        <v>293955.07935329893</v>
      </c>
      <c r="P540" s="92"/>
      <c r="Q540" s="92"/>
      <c r="R540" s="92" t="s">
        <v>653</v>
      </c>
      <c r="S540" s="120"/>
      <c r="T540" s="113">
        <v>5.473426099426941E-2</v>
      </c>
      <c r="U540" s="121">
        <f>T540*S536</f>
        <v>925121.78389295808</v>
      </c>
      <c r="V540" s="120"/>
      <c r="W540" s="113">
        <v>5.473426099426941E-2</v>
      </c>
      <c r="X540" s="121">
        <f>W540*V536</f>
        <v>942112.18413441593</v>
      </c>
      <c r="Y540" s="120"/>
      <c r="Z540" s="113">
        <v>5.473426099426941E-2</v>
      </c>
      <c r="AA540" s="121">
        <f>Z540*Y536</f>
        <v>915367.5788165608</v>
      </c>
      <c r="AC540" s="92"/>
      <c r="AD540" s="92"/>
      <c r="AE540" s="92" t="s">
        <v>653</v>
      </c>
      <c r="AF540" s="114"/>
      <c r="AG540" s="120"/>
      <c r="AH540" s="113">
        <v>3.1574435192816649E-2</v>
      </c>
      <c r="AI540" s="121">
        <f>AH540*AG536</f>
        <v>49917.392180632043</v>
      </c>
      <c r="AJ540" s="120"/>
      <c r="AK540" s="113">
        <v>3.1574435192816649E-2</v>
      </c>
      <c r="AL540" s="121">
        <f>AK540*AJ536</f>
        <v>53762.671201738412</v>
      </c>
      <c r="AM540" s="120"/>
      <c r="AN540" s="113">
        <v>3.1574435192816649E-2</v>
      </c>
      <c r="AO540" s="121">
        <f>AN540*AM536</f>
        <v>47643.768100621077</v>
      </c>
    </row>
    <row r="541" spans="1:41" x14ac:dyDescent="0.2">
      <c r="A541" s="46" t="s">
        <v>653</v>
      </c>
      <c r="B541" s="92"/>
      <c r="C541" s="92"/>
      <c r="D541" s="92" t="s">
        <v>654</v>
      </c>
      <c r="E541" s="92" t="s">
        <v>654</v>
      </c>
      <c r="F541" s="120"/>
      <c r="G541" s="113">
        <v>0.11511380847104714</v>
      </c>
      <c r="H541" s="121">
        <f>G541*F536</f>
        <v>1031287.573841313</v>
      </c>
      <c r="I541" s="120"/>
      <c r="J541" s="113">
        <v>0.11511380847104714</v>
      </c>
      <c r="K541" s="121">
        <f>J541*I536</f>
        <v>1040259.9518760782</v>
      </c>
      <c r="L541" s="120"/>
      <c r="M541" s="113">
        <v>0.11511380847104714</v>
      </c>
      <c r="N541" s="121">
        <f>M541*L536</f>
        <v>1087807.405882986</v>
      </c>
      <c r="P541" s="92"/>
      <c r="Q541" s="92"/>
      <c r="R541" s="92" t="s">
        <v>654</v>
      </c>
      <c r="S541" s="120"/>
      <c r="T541" s="113">
        <v>8.6044743952120029E-2</v>
      </c>
      <c r="U541" s="121">
        <f>T541*S536</f>
        <v>1454333.457209412</v>
      </c>
      <c r="V541" s="120"/>
      <c r="W541" s="113">
        <v>8.6044743952120029E-2</v>
      </c>
      <c r="X541" s="121">
        <f>W541*V536</f>
        <v>1481043.1379809007</v>
      </c>
      <c r="Y541" s="120"/>
      <c r="Z541" s="113">
        <v>8.6044743952120029E-2</v>
      </c>
      <c r="AA541" s="121">
        <f>Z541*Y536</f>
        <v>1438999.4038576558</v>
      </c>
      <c r="AC541" s="92"/>
      <c r="AD541" s="92"/>
      <c r="AE541" s="92" t="s">
        <v>654</v>
      </c>
      <c r="AF541" s="114"/>
      <c r="AG541" s="120"/>
      <c r="AH541" s="113">
        <v>0.1376845800186591</v>
      </c>
      <c r="AI541" s="121">
        <f>AH541*AG536</f>
        <v>217671.51608718664</v>
      </c>
      <c r="AJ541" s="120"/>
      <c r="AK541" s="113">
        <v>0.1376845800186591</v>
      </c>
      <c r="AL541" s="121">
        <f>AK541*AJ536</f>
        <v>234439.37349595639</v>
      </c>
      <c r="AM541" s="120"/>
      <c r="AN541" s="113">
        <v>0.1376845800186591</v>
      </c>
      <c r="AO541" s="121">
        <f>AN541*AM536</f>
        <v>207757.07186467084</v>
      </c>
    </row>
    <row r="542" spans="1:41" x14ac:dyDescent="0.2">
      <c r="A542" s="46" t="s">
        <v>654</v>
      </c>
      <c r="B542" s="92"/>
      <c r="C542" s="92"/>
      <c r="D542" s="92" t="s">
        <v>655</v>
      </c>
      <c r="E542" s="92" t="s">
        <v>655</v>
      </c>
      <c r="F542" s="120"/>
      <c r="G542" s="113">
        <v>2.2438569966899871E-2</v>
      </c>
      <c r="H542" s="121">
        <f>G542*F536</f>
        <v>201023.82754066325</v>
      </c>
      <c r="I542" s="120"/>
      <c r="J542" s="113">
        <v>2.2438569966899871E-2</v>
      </c>
      <c r="K542" s="121">
        <f>J542*I536</f>
        <v>202772.76917483035</v>
      </c>
      <c r="L542" s="120"/>
      <c r="M542" s="113">
        <v>2.2438569966899871E-2</v>
      </c>
      <c r="N542" s="121">
        <f>M542*L536</f>
        <v>212040.96112897195</v>
      </c>
      <c r="P542" s="92"/>
      <c r="Q542" s="92"/>
      <c r="R542" s="92" t="s">
        <v>655</v>
      </c>
      <c r="S542" s="120"/>
      <c r="T542" s="113">
        <v>2.2936301448067804E-2</v>
      </c>
      <c r="U542" s="121">
        <f>T542*S536</f>
        <v>387670.75184891431</v>
      </c>
      <c r="V542" s="120"/>
      <c r="W542" s="113">
        <v>2.2936301448067804E-2</v>
      </c>
      <c r="X542" s="121">
        <f>W542*V536</f>
        <v>394790.55093969224</v>
      </c>
      <c r="Y542" s="120"/>
      <c r="Z542" s="113">
        <v>2.2936301448067804E-2</v>
      </c>
      <c r="AA542" s="121">
        <f>Z542*Y536</f>
        <v>383583.26836134249</v>
      </c>
      <c r="AC542" s="92"/>
      <c r="AD542" s="92"/>
      <c r="AE542" s="92" t="s">
        <v>655</v>
      </c>
      <c r="AF542" s="114"/>
      <c r="AG542" s="120"/>
      <c r="AH542" s="113">
        <v>2.4383880667392995E-2</v>
      </c>
      <c r="AI542" s="121">
        <f>AH542*AG536</f>
        <v>38549.533086720199</v>
      </c>
      <c r="AJ542" s="120"/>
      <c r="AK542" s="113">
        <v>2.4383880667392995E-2</v>
      </c>
      <c r="AL542" s="121">
        <f>AK542*AJ536</f>
        <v>41519.113515028825</v>
      </c>
      <c r="AM542" s="120"/>
      <c r="AN542" s="113">
        <v>2.4383880667392995E-2</v>
      </c>
      <c r="AO542" s="121">
        <f>AN542*AM536</f>
        <v>36793.68922408441</v>
      </c>
    </row>
    <row r="543" spans="1:41" x14ac:dyDescent="0.2">
      <c r="A543" s="46" t="s">
        <v>656</v>
      </c>
      <c r="B543" s="92"/>
      <c r="C543" s="92"/>
      <c r="D543" s="92" t="s">
        <v>656</v>
      </c>
      <c r="E543" s="92" t="s">
        <v>656</v>
      </c>
      <c r="F543" s="120"/>
      <c r="G543" s="113">
        <v>5.6499056379706238E-2</v>
      </c>
      <c r="H543" s="121">
        <f>G543*F536</f>
        <v>506166.68453642359</v>
      </c>
      <c r="I543" s="120"/>
      <c r="J543" s="113">
        <v>5.6499056379706238E-2</v>
      </c>
      <c r="K543" s="121">
        <f>J543*I536</f>
        <v>510570.42114438867</v>
      </c>
      <c r="L543" s="120"/>
      <c r="M543" s="113">
        <v>5.6499056379706238E-2</v>
      </c>
      <c r="N543" s="121">
        <f>M543*L536</f>
        <v>533907.20688997919</v>
      </c>
      <c r="P543" s="92"/>
      <c r="Q543" s="92"/>
      <c r="R543" s="92" t="s">
        <v>656</v>
      </c>
      <c r="S543" s="120"/>
      <c r="T543" s="113">
        <v>3.9529933074332696E-2</v>
      </c>
      <c r="U543" s="121">
        <f>T543*S536</f>
        <v>668137.31543255388</v>
      </c>
      <c r="V543" s="120"/>
      <c r="W543" s="113">
        <v>3.9529933074332696E-2</v>
      </c>
      <c r="X543" s="121">
        <f>W543*V536</f>
        <v>680408.04627372255</v>
      </c>
      <c r="Y543" s="120"/>
      <c r="Z543" s="113">
        <v>3.9529933074332696E-2</v>
      </c>
      <c r="AA543" s="121">
        <f>Z543*Y536</f>
        <v>661092.67708613176</v>
      </c>
      <c r="AC543" s="92"/>
      <c r="AD543" s="92"/>
      <c r="AE543" s="92" t="s">
        <v>656</v>
      </c>
      <c r="AF543" s="114"/>
      <c r="AG543" s="120"/>
      <c r="AH543" s="113">
        <v>7.3907725882655831E-2</v>
      </c>
      <c r="AI543" s="121">
        <f>AH543*AG536</f>
        <v>116843.92501508663</v>
      </c>
      <c r="AJ543" s="120"/>
      <c r="AK543" s="113">
        <v>7.3907725882655831E-2</v>
      </c>
      <c r="AL543" s="121">
        <f>AK543*AJ536</f>
        <v>125844.74565047563</v>
      </c>
      <c r="AM543" s="120"/>
      <c r="AN543" s="113">
        <v>7.3907725882655831E-2</v>
      </c>
      <c r="AO543" s="121">
        <f>AN543*AM536</f>
        <v>111521.94904815355</v>
      </c>
    </row>
    <row r="544" spans="1:41" x14ac:dyDescent="0.2">
      <c r="A544" s="46" t="s">
        <v>657</v>
      </c>
      <c r="B544" s="92"/>
      <c r="C544" s="92"/>
      <c r="D544" s="92" t="s">
        <v>657</v>
      </c>
      <c r="E544" s="92" t="s">
        <v>657</v>
      </c>
      <c r="F544" s="120"/>
      <c r="G544" s="113">
        <v>0.519400988702856</v>
      </c>
      <c r="H544" s="121">
        <f>G544*F536</f>
        <v>4653236.5891175605</v>
      </c>
      <c r="I544" s="120"/>
      <c r="J544" s="113">
        <v>0.519400988702856</v>
      </c>
      <c r="K544" s="121">
        <f>J544*I536</f>
        <v>4693720.5422086008</v>
      </c>
      <c r="L544" s="120"/>
      <c r="M544" s="113">
        <v>0.519400988702856</v>
      </c>
      <c r="N544" s="121">
        <f>M544*L536</f>
        <v>4908257.7462982647</v>
      </c>
      <c r="P544" s="92"/>
      <c r="Q544" s="92"/>
      <c r="R544" s="92" t="s">
        <v>657</v>
      </c>
      <c r="S544" s="120"/>
      <c r="T544" s="113">
        <v>0.47017075280511933</v>
      </c>
      <c r="U544" s="121">
        <f>T544*S536</f>
        <v>7946854.4503580164</v>
      </c>
      <c r="V544" s="120"/>
      <c r="W544" s="113">
        <v>0.47017075280511933</v>
      </c>
      <c r="X544" s="121">
        <f>W544*V536</f>
        <v>8092803.0596362688</v>
      </c>
      <c r="Y544" s="120"/>
      <c r="Z544" s="113">
        <v>0.47017075280511933</v>
      </c>
      <c r="AA544" s="121">
        <f>Z544*Y536</f>
        <v>7863065.2137724441</v>
      </c>
      <c r="AC544" s="92"/>
      <c r="AD544" s="92"/>
      <c r="AE544" s="92" t="s">
        <v>657</v>
      </c>
      <c r="AF544" s="114"/>
      <c r="AG544" s="120"/>
      <c r="AH544" s="113">
        <v>0.47492033905869191</v>
      </c>
      <c r="AI544" s="121">
        <f>AH544*AG536</f>
        <v>750822.13425451505</v>
      </c>
      <c r="AJ544" s="120"/>
      <c r="AK544" s="113">
        <v>0.47492033905869191</v>
      </c>
      <c r="AL544" s="121">
        <f>AK544*AJ536</f>
        <v>808660.10365371371</v>
      </c>
      <c r="AM544" s="120"/>
      <c r="AN544" s="113">
        <v>0.47492033905869191</v>
      </c>
      <c r="AO544" s="121">
        <f>AN544*AM536</f>
        <v>716623.8877181377</v>
      </c>
    </row>
    <row r="545" spans="1:41" x14ac:dyDescent="0.2">
      <c r="A545" t="s">
        <v>661</v>
      </c>
      <c r="B545" s="80" t="s">
        <v>14</v>
      </c>
      <c r="C545" s="80" t="s">
        <v>138</v>
      </c>
      <c r="D545" s="80" t="s">
        <v>658</v>
      </c>
      <c r="E545" s="80" t="s">
        <v>658</v>
      </c>
      <c r="F545" s="115">
        <v>6105248.6206205469</v>
      </c>
      <c r="G545" s="116">
        <v>0.28224045587189228</v>
      </c>
      <c r="H545" s="117">
        <f>G545*F545</f>
        <v>1723148.1538951846</v>
      </c>
      <c r="I545" s="115">
        <v>6167319.2387776636</v>
      </c>
      <c r="J545" s="116">
        <v>0.28224045587189228</v>
      </c>
      <c r="K545" s="117">
        <f>J545*I545</f>
        <v>1740666.9934600994</v>
      </c>
      <c r="L545" s="115">
        <v>5947872.3571424345</v>
      </c>
      <c r="M545" s="116">
        <v>0.28224045587189228</v>
      </c>
      <c r="N545" s="117">
        <f>M545*L545</f>
        <v>1678730.2055477072</v>
      </c>
      <c r="P545" s="80" t="s">
        <v>14</v>
      </c>
      <c r="Q545" s="80" t="s">
        <v>138</v>
      </c>
      <c r="R545" s="80" t="s">
        <v>658</v>
      </c>
      <c r="S545" s="115">
        <v>12949282.204529604</v>
      </c>
      <c r="T545" s="116">
        <v>0.25302287675378227</v>
      </c>
      <c r="U545" s="117">
        <f>T545*S545</f>
        <v>3276464.6352866399</v>
      </c>
      <c r="V545" s="115">
        <v>13382740.353702879</v>
      </c>
      <c r="W545" s="116">
        <v>0.25302287675378227</v>
      </c>
      <c r="X545" s="117">
        <f>W545*V545</f>
        <v>3386139.4631428318</v>
      </c>
      <c r="Y545" s="115">
        <v>13069487.460143825</v>
      </c>
      <c r="Z545" s="116">
        <v>0.25302287675378227</v>
      </c>
      <c r="AA545" s="117">
        <f>Z545*Y545</f>
        <v>3306879.3148630736</v>
      </c>
      <c r="AC545" s="80" t="s">
        <v>14</v>
      </c>
      <c r="AD545" s="80" t="s">
        <v>138</v>
      </c>
      <c r="AE545" s="80" t="s">
        <v>658</v>
      </c>
      <c r="AF545" s="118"/>
      <c r="AG545" s="115">
        <v>1198919.2555040473</v>
      </c>
      <c r="AH545" s="116">
        <v>0.27263813469616321</v>
      </c>
      <c r="AI545" s="117">
        <f>AH545*AG545</f>
        <v>326871.10947193619</v>
      </c>
      <c r="AJ545" s="115">
        <v>1260123.5556098523</v>
      </c>
      <c r="AK545" s="116">
        <v>0.27263813469616321</v>
      </c>
      <c r="AL545" s="117">
        <f>AK545*AJ545</f>
        <v>343557.73568816704</v>
      </c>
      <c r="AM545" s="115">
        <v>1177508.6765497737</v>
      </c>
      <c r="AN545" s="116">
        <v>0.27263813469616321</v>
      </c>
      <c r="AO545" s="117">
        <f>AN545*AM545</f>
        <v>321033.76916307805</v>
      </c>
    </row>
    <row r="546" spans="1:41" x14ac:dyDescent="0.2">
      <c r="A546" t="s">
        <v>663</v>
      </c>
      <c r="B546" s="80"/>
      <c r="C546" s="80"/>
      <c r="D546" s="80" t="s">
        <v>659</v>
      </c>
      <c r="E546" s="80" t="s">
        <v>659</v>
      </c>
      <c r="F546" s="119">
        <v>0</v>
      </c>
      <c r="G546" s="116">
        <v>0.33161660410487442</v>
      </c>
      <c r="H546" s="117">
        <f>G546*F545</f>
        <v>2024601.8147861545</v>
      </c>
      <c r="I546" s="119">
        <v>0</v>
      </c>
      <c r="J546" s="116">
        <v>0.33161660410487442</v>
      </c>
      <c r="K546" s="117">
        <f>J546*I545</f>
        <v>2045185.4623941081</v>
      </c>
      <c r="L546" s="119">
        <v>0</v>
      </c>
      <c r="M546" s="116">
        <v>0.33161660410487442</v>
      </c>
      <c r="N546" s="117">
        <f>M546*L545</f>
        <v>1972413.2327248289</v>
      </c>
      <c r="P546" s="80"/>
      <c r="Q546" s="80"/>
      <c r="R546" s="80" t="s">
        <v>659</v>
      </c>
      <c r="S546" s="119">
        <v>0</v>
      </c>
      <c r="T546" s="116">
        <v>0.32702934216747953</v>
      </c>
      <c r="U546" s="117">
        <f>T546*S545</f>
        <v>4234795.2408883655</v>
      </c>
      <c r="V546" s="119">
        <v>0</v>
      </c>
      <c r="W546" s="116">
        <v>0.32702934216747953</v>
      </c>
      <c r="X546" s="117">
        <f>W546*V545</f>
        <v>4376548.7742696349</v>
      </c>
      <c r="Y546" s="119">
        <v>0</v>
      </c>
      <c r="Z546" s="116">
        <v>0.32702934216747953</v>
      </c>
      <c r="AA546" s="117">
        <f>Z546*Y545</f>
        <v>4274105.8865569578</v>
      </c>
      <c r="AC546" s="80"/>
      <c r="AD546" s="80"/>
      <c r="AE546" s="80" t="s">
        <v>659</v>
      </c>
      <c r="AF546" s="118"/>
      <c r="AG546" s="119">
        <v>0</v>
      </c>
      <c r="AH546" s="116">
        <v>0.32393529151726341</v>
      </c>
      <c r="AI546" s="117">
        <f>AH546*AG545</f>
        <v>388372.25853736396</v>
      </c>
      <c r="AJ546" s="119">
        <v>0</v>
      </c>
      <c r="AK546" s="116">
        <v>0.32393529151726341</v>
      </c>
      <c r="AL546" s="117">
        <f>AK546*AJ545</f>
        <v>408198.49133424798</v>
      </c>
      <c r="AM546" s="119">
        <v>0</v>
      </c>
      <c r="AN546" s="116">
        <v>0.32393529151726341</v>
      </c>
      <c r="AO546" s="117">
        <f>AN546*AM545</f>
        <v>381436.61640225799</v>
      </c>
    </row>
    <row r="547" spans="1:41" x14ac:dyDescent="0.2">
      <c r="A547" t="s">
        <v>658</v>
      </c>
      <c r="B547" s="80"/>
      <c r="C547" s="80"/>
      <c r="D547" s="80" t="s">
        <v>660</v>
      </c>
      <c r="E547" s="80" t="s">
        <v>660</v>
      </c>
      <c r="F547" s="115"/>
      <c r="G547" s="116">
        <v>7.3614324529474709E-2</v>
      </c>
      <c r="H547" s="117">
        <f>G547*F545</f>
        <v>449433.75329148874</v>
      </c>
      <c r="I547" s="115"/>
      <c r="J547" s="116">
        <v>7.3614324529474709E-2</v>
      </c>
      <c r="K547" s="117">
        <f>J547*I545</f>
        <v>454003.03992025187</v>
      </c>
      <c r="L547" s="115"/>
      <c r="M547" s="116">
        <v>7.3614324529474709E-2</v>
      </c>
      <c r="N547" s="117">
        <f>M547*L545</f>
        <v>437848.60595857486</v>
      </c>
      <c r="P547" s="80"/>
      <c r="Q547" s="80"/>
      <c r="R547" s="80" t="s">
        <v>660</v>
      </c>
      <c r="S547" s="115"/>
      <c r="T547" s="116">
        <v>8.9663158341802704E-2</v>
      </c>
      <c r="U547" s="117">
        <f>T547*S545</f>
        <v>1161073.5407174258</v>
      </c>
      <c r="V547" s="115"/>
      <c r="W547" s="116">
        <v>8.9663158341802704E-2</v>
      </c>
      <c r="X547" s="117">
        <f>W547*V545</f>
        <v>1199938.7673812939</v>
      </c>
      <c r="Y547" s="115"/>
      <c r="Z547" s="116">
        <v>8.9663158341802704E-2</v>
      </c>
      <c r="AA547" s="117">
        <f>Z547*Y545</f>
        <v>1171851.5235850806</v>
      </c>
      <c r="AC547" s="80"/>
      <c r="AD547" s="80"/>
      <c r="AE547" s="80" t="s">
        <v>660</v>
      </c>
      <c r="AF547" s="118"/>
      <c r="AG547" s="115"/>
      <c r="AH547" s="116">
        <v>6.8928553780118473E-2</v>
      </c>
      <c r="AI547" s="117">
        <f>AH547*AG545</f>
        <v>82639.770381030321</v>
      </c>
      <c r="AJ547" s="115"/>
      <c r="AK547" s="116">
        <v>6.8928553780118473E-2</v>
      </c>
      <c r="AL547" s="117">
        <f>AK547*AJ545</f>
        <v>86858.494272447817</v>
      </c>
      <c r="AM547" s="115"/>
      <c r="AN547" s="116">
        <v>6.8928553780118473E-2</v>
      </c>
      <c r="AO547" s="117">
        <f>AN547*AM545</f>
        <v>81163.970138117205</v>
      </c>
    </row>
    <row r="548" spans="1:41" x14ac:dyDescent="0.2">
      <c r="A548" t="s">
        <v>659</v>
      </c>
      <c r="B548" s="80"/>
      <c r="C548" s="80"/>
      <c r="D548" s="80" t="s">
        <v>661</v>
      </c>
      <c r="E548" s="80" t="s">
        <v>661</v>
      </c>
      <c r="F548" s="115"/>
      <c r="G548" s="116">
        <v>6.4497971640300411E-2</v>
      </c>
      <c r="H548" s="117">
        <f>G548*F545</f>
        <v>393776.15238976723</v>
      </c>
      <c r="I548" s="115"/>
      <c r="J548" s="116">
        <v>6.4497971640300411E-2</v>
      </c>
      <c r="K548" s="117">
        <f>J548*I545</f>
        <v>397779.58135936089</v>
      </c>
      <c r="L548" s="115"/>
      <c r="M548" s="116">
        <v>6.4497971640300411E-2</v>
      </c>
      <c r="N548" s="117">
        <f>M548*L545</f>
        <v>383625.70261109952</v>
      </c>
      <c r="P548" s="80"/>
      <c r="Q548" s="80"/>
      <c r="R548" s="80" t="s">
        <v>661</v>
      </c>
      <c r="S548" s="115"/>
      <c r="T548" s="116">
        <v>6.6528500963898313E-2</v>
      </c>
      <c r="U548" s="117">
        <f>T548*S545</f>
        <v>861496.33362583898</v>
      </c>
      <c r="V548" s="115"/>
      <c r="W548" s="116">
        <v>6.6528500963898313E-2</v>
      </c>
      <c r="X548" s="117">
        <f>W548*V545</f>
        <v>890333.65452092281</v>
      </c>
      <c r="Y548" s="115"/>
      <c r="Z548" s="116">
        <v>6.6528500963898313E-2</v>
      </c>
      <c r="AA548" s="117">
        <f>Z548*Y545</f>
        <v>869493.40908983536</v>
      </c>
      <c r="AC548" s="80"/>
      <c r="AD548" s="80"/>
      <c r="AE548" s="80" t="s">
        <v>661</v>
      </c>
      <c r="AF548" s="118"/>
      <c r="AG548" s="115"/>
      <c r="AH548" s="116">
        <v>6.7611608593731762E-2</v>
      </c>
      <c r="AI548" s="117">
        <f>AH548*AG545</f>
        <v>81060.859438627929</v>
      </c>
      <c r="AJ548" s="115"/>
      <c r="AK548" s="116">
        <v>6.7611608593731762E-2</v>
      </c>
      <c r="AL548" s="117">
        <f>AK548*AJ545</f>
        <v>85198.98062163491</v>
      </c>
      <c r="AM548" s="115"/>
      <c r="AN548" s="116">
        <v>6.7611608593731762E-2</v>
      </c>
      <c r="AO548" s="117">
        <f>AN548*AM545</f>
        <v>79613.255754606391</v>
      </c>
    </row>
    <row r="549" spans="1:41" x14ac:dyDescent="0.2">
      <c r="A549" t="s">
        <v>660</v>
      </c>
      <c r="B549" s="80"/>
      <c r="C549" s="80"/>
      <c r="D549" s="80" t="s">
        <v>662</v>
      </c>
      <c r="E549" s="80" t="s">
        <v>662</v>
      </c>
      <c r="F549" s="115"/>
      <c r="G549" s="116">
        <v>8.7137575002332712E-2</v>
      </c>
      <c r="H549" s="117">
        <f>G549*F545</f>
        <v>531996.55958721123</v>
      </c>
      <c r="I549" s="115"/>
      <c r="J549" s="116">
        <v>8.7137575002332712E-2</v>
      </c>
      <c r="K549" s="117">
        <f>J549*I545</f>
        <v>537405.24273231812</v>
      </c>
      <c r="L549" s="115"/>
      <c r="M549" s="116">
        <v>8.7137575002332712E-2</v>
      </c>
      <c r="N549" s="117">
        <f>M549*L545</f>
        <v>518283.17362480034</v>
      </c>
      <c r="P549" s="80"/>
      <c r="Q549" s="80"/>
      <c r="R549" s="80" t="s">
        <v>662</v>
      </c>
      <c r="S549" s="115"/>
      <c r="T549" s="116">
        <v>9.2161251841510514E-2</v>
      </c>
      <c r="U549" s="117">
        <f>T549*S545</f>
        <v>1193422.0584184432</v>
      </c>
      <c r="V549" s="115"/>
      <c r="W549" s="116">
        <v>9.2161251841510514E-2</v>
      </c>
      <c r="X549" s="117">
        <f>W549*V545</f>
        <v>1233370.1040671566</v>
      </c>
      <c r="Y549" s="115"/>
      <c r="Z549" s="116">
        <v>9.2161251841510514E-2</v>
      </c>
      <c r="AA549" s="117">
        <f>Z549*Y545</f>
        <v>1204500.3252537786</v>
      </c>
      <c r="AC549" s="80"/>
      <c r="AD549" s="80"/>
      <c r="AE549" s="80" t="s">
        <v>662</v>
      </c>
      <c r="AF549" s="118"/>
      <c r="AG549" s="115"/>
      <c r="AH549" s="116">
        <v>8.6938407920784805E-2</v>
      </c>
      <c r="AI549" s="117">
        <f>AH549*AG545</f>
        <v>104232.13129909449</v>
      </c>
      <c r="AJ549" s="115"/>
      <c r="AK549" s="116">
        <v>8.6938407920784805E-2</v>
      </c>
      <c r="AL549" s="117">
        <f>AK549*AJ545</f>
        <v>109553.1357081991</v>
      </c>
      <c r="AM549" s="115"/>
      <c r="AN549" s="116">
        <v>8.6938407920784805E-2</v>
      </c>
      <c r="AO549" s="117">
        <f>AN549*AM545</f>
        <v>102370.72965214768</v>
      </c>
    </row>
    <row r="550" spans="1:41" x14ac:dyDescent="0.2">
      <c r="A550" t="s">
        <v>662</v>
      </c>
      <c r="B550" s="80"/>
      <c r="C550" s="80"/>
      <c r="D550" s="80" t="s">
        <v>663</v>
      </c>
      <c r="E550" s="80" t="s">
        <v>663</v>
      </c>
      <c r="F550" s="115"/>
      <c r="G550" s="116">
        <v>9.5328892924000902E-2</v>
      </c>
      <c r="H550" s="117">
        <f>G550*F545</f>
        <v>582006.59202954033</v>
      </c>
      <c r="I550" s="115"/>
      <c r="J550" s="116">
        <v>9.5328892924000902E-2</v>
      </c>
      <c r="K550" s="117">
        <f>J550*I545</f>
        <v>587923.7153415666</v>
      </c>
      <c r="L550" s="115"/>
      <c r="M550" s="116">
        <v>9.5328892924000902E-2</v>
      </c>
      <c r="N550" s="117">
        <f>M550*L545</f>
        <v>567004.08705965604</v>
      </c>
      <c r="P550" s="80"/>
      <c r="Q550" s="80"/>
      <c r="R550" s="80" t="s">
        <v>663</v>
      </c>
      <c r="S550" s="115"/>
      <c r="T550" s="116">
        <v>0.10963384515133583</v>
      </c>
      <c r="U550" s="117">
        <f>T550*S545</f>
        <v>1419679.6000323473</v>
      </c>
      <c r="V550" s="115"/>
      <c r="W550" s="116">
        <v>0.10963384515133583</v>
      </c>
      <c r="X550" s="117">
        <f>W550*V545</f>
        <v>1467201.2836383947</v>
      </c>
      <c r="Y550" s="115"/>
      <c r="Z550" s="116">
        <v>0.10963384515133583</v>
      </c>
      <c r="AA550" s="117">
        <f>Z550*Y545</f>
        <v>1432858.1644127334</v>
      </c>
      <c r="AC550" s="80"/>
      <c r="AD550" s="80"/>
      <c r="AE550" s="80" t="s">
        <v>663</v>
      </c>
      <c r="AF550" s="118"/>
      <c r="AG550" s="115"/>
      <c r="AH550" s="116">
        <v>0.11064334112871602</v>
      </c>
      <c r="AI550" s="117">
        <f>AH550*AG545</f>
        <v>132652.43217252055</v>
      </c>
      <c r="AJ550" s="115"/>
      <c r="AK550" s="116">
        <v>0.11064334112871602</v>
      </c>
      <c r="AL550" s="117">
        <f>AK550*AJ545</f>
        <v>139424.28042767145</v>
      </c>
      <c r="AM550" s="115"/>
      <c r="AN550" s="116">
        <v>0.11064334112871602</v>
      </c>
      <c r="AO550" s="117">
        <f>AN550*AM545</f>
        <v>130283.49418151953</v>
      </c>
    </row>
    <row r="551" spans="1:41" x14ac:dyDescent="0.2">
      <c r="A551" t="s">
        <v>664</v>
      </c>
      <c r="B551" s="80"/>
      <c r="C551" s="80"/>
      <c r="D551" s="80" t="s">
        <v>664</v>
      </c>
      <c r="E551" s="80" t="s">
        <v>664</v>
      </c>
      <c r="F551" s="115"/>
      <c r="G551" s="116">
        <v>6.556417592712456E-2</v>
      </c>
      <c r="H551" s="117">
        <f>G551*F545</f>
        <v>400285.59464120009</v>
      </c>
      <c r="I551" s="115"/>
      <c r="J551" s="116">
        <v>6.556417592712456E-2</v>
      </c>
      <c r="K551" s="117">
        <f>J551*I545</f>
        <v>404355.20356995863</v>
      </c>
      <c r="L551" s="115"/>
      <c r="M551" s="116">
        <v>6.556417592712456E-2</v>
      </c>
      <c r="N551" s="117">
        <f>M551*L545</f>
        <v>389967.3496157676</v>
      </c>
      <c r="P551" s="80"/>
      <c r="Q551" s="80"/>
      <c r="R551" s="80" t="s">
        <v>664</v>
      </c>
      <c r="S551" s="115"/>
      <c r="T551" s="116">
        <v>6.1961024780190874E-2</v>
      </c>
      <c r="U551" s="117">
        <f>T551*S545</f>
        <v>802350.79556054354</v>
      </c>
      <c r="V551" s="115"/>
      <c r="W551" s="116">
        <v>6.1961024780190874E-2</v>
      </c>
      <c r="X551" s="117">
        <f>W551*V545</f>
        <v>829208.30668264441</v>
      </c>
      <c r="Y551" s="115"/>
      <c r="Z551" s="116">
        <v>6.1961024780190874E-2</v>
      </c>
      <c r="AA551" s="117">
        <f>Z551*Y545</f>
        <v>809798.83638236544</v>
      </c>
      <c r="AC551" s="80"/>
      <c r="AD551" s="80"/>
      <c r="AE551" s="80" t="s">
        <v>664</v>
      </c>
      <c r="AF551" s="118"/>
      <c r="AG551" s="115"/>
      <c r="AH551" s="116">
        <v>6.9304662363222261E-2</v>
      </c>
      <c r="AI551" s="117">
        <f>AH551*AG545</f>
        <v>83090.694203473802</v>
      </c>
      <c r="AJ551" s="115"/>
      <c r="AK551" s="116">
        <v>6.9304662363222261E-2</v>
      </c>
      <c r="AL551" s="117">
        <f>AK551*AJ545</f>
        <v>87332.437557483951</v>
      </c>
      <c r="AM551" s="115"/>
      <c r="AN551" s="116">
        <v>6.9304662363222261E-2</v>
      </c>
      <c r="AO551" s="117">
        <f>AN551*AM545</f>
        <v>81606.841258046756</v>
      </c>
    </row>
    <row r="552" spans="1:41" x14ac:dyDescent="0.2">
      <c r="B552" s="82"/>
      <c r="C552" s="82"/>
      <c r="D552" s="82"/>
      <c r="E552" s="82"/>
      <c r="F552" s="141"/>
      <c r="G552" s="142">
        <f>SUM(G545:G551)</f>
        <v>1</v>
      </c>
      <c r="H552" s="143"/>
      <c r="I552" s="141"/>
      <c r="J552" s="142">
        <f>SUM(J545:J551)</f>
        <v>1</v>
      </c>
      <c r="K552" s="143"/>
      <c r="L552" s="141"/>
      <c r="M552" s="142">
        <f>SUM(M545:M551)</f>
        <v>1</v>
      </c>
      <c r="N552" s="143"/>
      <c r="P552" s="82"/>
      <c r="Q552" s="82"/>
      <c r="R552" s="82"/>
      <c r="S552" s="141"/>
      <c r="T552" s="142">
        <f>SUM(T545:T551)</f>
        <v>0.99999999999999989</v>
      </c>
      <c r="U552" s="143"/>
      <c r="V552" s="141"/>
      <c r="W552" s="142">
        <f>SUM(W545:W551)</f>
        <v>0.99999999999999989</v>
      </c>
      <c r="X552" s="143"/>
      <c r="Y552" s="141"/>
      <c r="Z552" s="142">
        <f>SUM(Z545:Z551)</f>
        <v>0.99999999999999989</v>
      </c>
      <c r="AA552" s="143"/>
      <c r="AC552" s="82"/>
      <c r="AD552" s="82"/>
      <c r="AE552" s="82"/>
      <c r="AF552" s="91"/>
      <c r="AG552" s="141"/>
      <c r="AH552" s="142">
        <f>SUM(AH545:AH551)</f>
        <v>0.99999999999999989</v>
      </c>
      <c r="AI552" s="143"/>
      <c r="AJ552" s="141"/>
      <c r="AK552" s="142">
        <f>SUM(AK545:AK551)</f>
        <v>0.99999999999999989</v>
      </c>
      <c r="AL552" s="143"/>
      <c r="AM552" s="141"/>
      <c r="AN552" s="142">
        <f>SUM(AN545:AN551)</f>
        <v>0.99999999999999989</v>
      </c>
      <c r="AO552" s="143"/>
    </row>
  </sheetData>
  <conditionalFormatting sqref="F2">
    <cfRule type="expression" dxfId="5" priority="6">
      <formula>IF(F2=TODAY(),1,0)</formula>
    </cfRule>
  </conditionalFormatting>
  <conditionalFormatting sqref="G2:N2">
    <cfRule type="expression" dxfId="4" priority="5">
      <formula>IF(G2=TODAY(),1,0)</formula>
    </cfRule>
  </conditionalFormatting>
  <conditionalFormatting sqref="S2">
    <cfRule type="expression" dxfId="3" priority="4">
      <formula>IF(S2=TODAY(),1,0)</formula>
    </cfRule>
  </conditionalFormatting>
  <conditionalFormatting sqref="T2:AA2">
    <cfRule type="expression" dxfId="2" priority="3">
      <formula>IF(T2=TODAY(),1,0)</formula>
    </cfRule>
  </conditionalFormatting>
  <conditionalFormatting sqref="AG2">
    <cfRule type="expression" dxfId="1" priority="2">
      <formula>IF(AG2=TODAY(),1,0)</formula>
    </cfRule>
  </conditionalFormatting>
  <conditionalFormatting sqref="AH2:AO2">
    <cfRule type="expression" dxfId="0" priority="1">
      <formula>IF(AH2=TODAY(),1,0)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8"/>
  <sheetViews>
    <sheetView showGridLines="0" zoomScale="90" zoomScaleNormal="90" workbookViewId="0">
      <selection activeCell="H10" sqref="H10"/>
    </sheetView>
  </sheetViews>
  <sheetFormatPr baseColWidth="10" defaultColWidth="8.83203125" defaultRowHeight="15" x14ac:dyDescent="0.2"/>
  <cols>
    <col min="1" max="1" width="9.1640625" style="44"/>
    <col min="2" max="2" width="24.5" bestFit="1" customWidth="1"/>
    <col min="3" max="3" width="18.1640625" bestFit="1" customWidth="1"/>
    <col min="4" max="4" width="20" customWidth="1"/>
    <col min="5" max="6" width="19.6640625" customWidth="1"/>
    <col min="7" max="10" width="19.83203125" customWidth="1"/>
    <col min="13" max="13" width="24.5" bestFit="1" customWidth="1"/>
    <col min="14" max="14" width="22.83203125" customWidth="1"/>
    <col min="15" max="15" width="20.1640625" customWidth="1"/>
    <col min="16" max="16" width="20" customWidth="1"/>
    <col min="17" max="17" width="19.6640625" customWidth="1"/>
    <col min="18" max="21" width="20.1640625" customWidth="1"/>
    <col min="24" max="24" width="24.5" bestFit="1" customWidth="1"/>
    <col min="25" max="25" width="20.1640625" customWidth="1"/>
    <col min="26" max="26" width="19.83203125" customWidth="1"/>
    <col min="27" max="28" width="19.6640625" customWidth="1"/>
    <col min="29" max="29" width="20" customWidth="1"/>
    <col min="30" max="30" width="15.5" customWidth="1"/>
    <col min="31" max="31" width="13.5" customWidth="1"/>
    <col min="32" max="32" width="13.83203125" customWidth="1"/>
  </cols>
  <sheetData>
    <row r="1" spans="1:32" ht="16" thickBot="1" x14ac:dyDescent="0.25">
      <c r="A1"/>
      <c r="B1">
        <v>2</v>
      </c>
      <c r="E1">
        <v>2</v>
      </c>
      <c r="F1">
        <v>3</v>
      </c>
      <c r="G1">
        <v>4</v>
      </c>
      <c r="Z1">
        <v>1</v>
      </c>
      <c r="AA1">
        <v>2</v>
      </c>
      <c r="AB1">
        <v>3</v>
      </c>
      <c r="AC1">
        <v>4</v>
      </c>
    </row>
    <row r="2" spans="1:32" ht="15.75" customHeight="1" thickBot="1" x14ac:dyDescent="0.3">
      <c r="A2"/>
      <c r="B2" s="153" t="s">
        <v>25</v>
      </c>
      <c r="C2" s="154"/>
      <c r="D2" s="154"/>
      <c r="E2" s="154"/>
      <c r="F2" s="154"/>
      <c r="G2" s="155"/>
      <c r="H2" s="151" t="s">
        <v>669</v>
      </c>
      <c r="I2" s="152"/>
      <c r="J2" s="152"/>
      <c r="M2" s="156" t="s">
        <v>26</v>
      </c>
      <c r="N2" s="157"/>
      <c r="O2" s="157"/>
      <c r="P2" s="157"/>
      <c r="Q2" s="157"/>
      <c r="R2" s="158"/>
      <c r="S2" s="151" t="s">
        <v>669</v>
      </c>
      <c r="T2" s="152"/>
      <c r="U2" s="152"/>
      <c r="X2" s="153" t="s">
        <v>27</v>
      </c>
      <c r="Y2" s="154"/>
      <c r="Z2" s="154"/>
      <c r="AA2" s="154"/>
      <c r="AB2" s="154"/>
      <c r="AC2" s="155"/>
      <c r="AD2" s="151" t="s">
        <v>669</v>
      </c>
      <c r="AE2" s="152"/>
      <c r="AF2" s="152"/>
    </row>
    <row r="3" spans="1:32" ht="22.5" customHeight="1" x14ac:dyDescent="0.2">
      <c r="A3"/>
      <c r="B3" s="49" t="s">
        <v>16</v>
      </c>
      <c r="C3" s="50" t="s">
        <v>0</v>
      </c>
      <c r="D3" s="50" t="s">
        <v>36</v>
      </c>
      <c r="E3" s="47" t="s">
        <v>666</v>
      </c>
      <c r="F3" s="47" t="s">
        <v>667</v>
      </c>
      <c r="G3" s="48" t="s">
        <v>668</v>
      </c>
      <c r="H3" s="47" t="s">
        <v>666</v>
      </c>
      <c r="I3" s="47" t="s">
        <v>667</v>
      </c>
      <c r="J3" s="48" t="s">
        <v>668</v>
      </c>
      <c r="M3" s="51" t="s">
        <v>16</v>
      </c>
      <c r="N3" s="52" t="s">
        <v>0</v>
      </c>
      <c r="O3" s="52" t="s">
        <v>36</v>
      </c>
      <c r="P3" s="47" t="s">
        <v>666</v>
      </c>
      <c r="Q3" s="47" t="s">
        <v>667</v>
      </c>
      <c r="R3" s="48" t="s">
        <v>668</v>
      </c>
      <c r="S3" s="47" t="s">
        <v>666</v>
      </c>
      <c r="T3" s="47" t="s">
        <v>667</v>
      </c>
      <c r="U3" s="48" t="s">
        <v>668</v>
      </c>
      <c r="X3" s="53" t="s">
        <v>16</v>
      </c>
      <c r="Y3" s="54" t="s">
        <v>0</v>
      </c>
      <c r="Z3" s="54" t="s">
        <v>36</v>
      </c>
      <c r="AA3" s="47" t="s">
        <v>666</v>
      </c>
      <c r="AB3" s="47" t="s">
        <v>667</v>
      </c>
      <c r="AC3" s="48" t="s">
        <v>668</v>
      </c>
      <c r="AD3" s="47" t="s">
        <v>666</v>
      </c>
      <c r="AE3" s="47" t="s">
        <v>667</v>
      </c>
      <c r="AF3" s="48" t="s">
        <v>668</v>
      </c>
    </row>
    <row r="4" spans="1:32" x14ac:dyDescent="0.2">
      <c r="A4" s="26"/>
      <c r="B4" s="27" t="s">
        <v>17</v>
      </c>
      <c r="C4" s="28" t="s">
        <v>18</v>
      </c>
      <c r="D4" s="28" t="s">
        <v>37</v>
      </c>
      <c r="E4" s="28">
        <v>3539708.636012644</v>
      </c>
      <c r="F4" s="28">
        <v>3741486.5806457475</v>
      </c>
      <c r="G4" s="29">
        <v>3594177.9183804234</v>
      </c>
      <c r="H4" s="56" t="e">
        <f>SUM(E4:E12)-H5</f>
        <v>#REF!</v>
      </c>
      <c r="I4" s="56" t="e">
        <f>SUM(F4:F12)-I5</f>
        <v>#REF!</v>
      </c>
      <c r="J4" s="56" t="e">
        <f>SUM(G4:G12)-J5</f>
        <v>#REF!</v>
      </c>
      <c r="M4" s="27" t="s">
        <v>17</v>
      </c>
      <c r="N4" s="30" t="s">
        <v>18</v>
      </c>
      <c r="O4" s="30" t="s">
        <v>37</v>
      </c>
      <c r="P4" s="31">
        <v>3326445.1268467391</v>
      </c>
      <c r="Q4" s="31">
        <v>3504742.4002420316</v>
      </c>
      <c r="R4" s="32">
        <v>3890406.966397285</v>
      </c>
      <c r="S4" s="56" t="e">
        <f>SUM(P4:P12)-S5</f>
        <v>#REF!</v>
      </c>
      <c r="T4" s="56" t="e">
        <f>SUM(Q4:Q12)-T5</f>
        <v>#REF!</v>
      </c>
      <c r="U4" s="56" t="e">
        <f>SUM(R4:R12)-U5</f>
        <v>#REF!</v>
      </c>
      <c r="X4" s="27" t="s">
        <v>17</v>
      </c>
      <c r="Y4" s="30" t="s">
        <v>18</v>
      </c>
      <c r="Z4" s="30" t="s">
        <v>37</v>
      </c>
      <c r="AA4" s="33">
        <v>641254.99833860644</v>
      </c>
      <c r="AB4" s="33">
        <v>788280.22606207943</v>
      </c>
      <c r="AC4" s="34">
        <v>734764.25552724488</v>
      </c>
      <c r="AD4" s="56" t="e">
        <f>SUM(AA4:AA12)-AD5</f>
        <v>#REF!</v>
      </c>
      <c r="AE4" s="56" t="e">
        <f>SUM(AB4:AB12)-AE5</f>
        <v>#REF!</v>
      </c>
      <c r="AF4" s="56" t="e">
        <f>SUM(AC4:AC12)-AF5</f>
        <v>#REF!</v>
      </c>
    </row>
    <row r="5" spans="1:32" x14ac:dyDescent="0.2">
      <c r="A5" s="26"/>
      <c r="B5" s="27" t="s">
        <v>17</v>
      </c>
      <c r="C5" s="28" t="s">
        <v>18</v>
      </c>
      <c r="D5" s="28" t="s">
        <v>38</v>
      </c>
      <c r="E5" s="28">
        <v>10176594.924033342</v>
      </c>
      <c r="F5" s="28">
        <v>11076538.30397775</v>
      </c>
      <c r="G5" s="29">
        <v>10738336.427701483</v>
      </c>
      <c r="H5" s="57" t="e">
        <f>#REF!</f>
        <v>#REF!</v>
      </c>
      <c r="I5" s="57" t="e">
        <f>#REF!</f>
        <v>#REF!</v>
      </c>
      <c r="J5" s="57" t="e">
        <f>#REF!</f>
        <v>#REF!</v>
      </c>
      <c r="L5" s="35"/>
      <c r="M5" s="27" t="s">
        <v>17</v>
      </c>
      <c r="N5" s="30" t="s">
        <v>18</v>
      </c>
      <c r="O5" s="30" t="s">
        <v>38</v>
      </c>
      <c r="P5" s="31">
        <v>8798972.9973174296</v>
      </c>
      <c r="Q5" s="31">
        <v>9311652.058140181</v>
      </c>
      <c r="R5" s="32">
        <v>9689321.2390067782</v>
      </c>
      <c r="S5" s="57" t="e">
        <f>#REF!</f>
        <v>#REF!</v>
      </c>
      <c r="T5" s="57" t="e">
        <f>#REF!</f>
        <v>#REF!</v>
      </c>
      <c r="U5" s="57" t="e">
        <f>#REF!</f>
        <v>#REF!</v>
      </c>
      <c r="X5" s="27" t="s">
        <v>17</v>
      </c>
      <c r="Y5" s="30" t="s">
        <v>18</v>
      </c>
      <c r="Z5" s="30" t="s">
        <v>38</v>
      </c>
      <c r="AA5" s="33">
        <v>1633535.1857321679</v>
      </c>
      <c r="AB5" s="33">
        <v>2042956.3611506473</v>
      </c>
      <c r="AC5" s="34">
        <v>1851872.8319516166</v>
      </c>
      <c r="AD5" s="57" t="e">
        <f>#REF!</f>
        <v>#REF!</v>
      </c>
      <c r="AE5" s="57" t="e">
        <f>#REF!</f>
        <v>#REF!</v>
      </c>
      <c r="AF5" s="57" t="e">
        <f>#REF!</f>
        <v>#REF!</v>
      </c>
    </row>
    <row r="6" spans="1:32" x14ac:dyDescent="0.2">
      <c r="A6" s="26"/>
      <c r="B6" s="27" t="s">
        <v>17</v>
      </c>
      <c r="C6" s="28" t="s">
        <v>18</v>
      </c>
      <c r="D6" s="28" t="s">
        <v>39</v>
      </c>
      <c r="E6" s="28">
        <v>6999792.2404709645</v>
      </c>
      <c r="F6" s="28">
        <v>7523276.0819790261</v>
      </c>
      <c r="G6" s="29">
        <v>7233489.720060328</v>
      </c>
      <c r="H6" s="57"/>
      <c r="I6" s="57"/>
      <c r="J6" s="57"/>
      <c r="L6" s="35"/>
      <c r="M6" s="27" t="s">
        <v>17</v>
      </c>
      <c r="N6" s="30" t="s">
        <v>18</v>
      </c>
      <c r="O6" s="30" t="s">
        <v>39</v>
      </c>
      <c r="P6" s="31">
        <v>6370478.5353595158</v>
      </c>
      <c r="Q6" s="31">
        <v>6942702.3603556845</v>
      </c>
      <c r="R6" s="32">
        <v>7324938.8627595957</v>
      </c>
      <c r="S6" s="57"/>
      <c r="T6" s="57"/>
      <c r="U6" s="57"/>
      <c r="X6" s="27" t="s">
        <v>17</v>
      </c>
      <c r="Y6" s="30" t="s">
        <v>18</v>
      </c>
      <c r="Z6" s="30" t="s">
        <v>39</v>
      </c>
      <c r="AA6" s="33">
        <v>1352782.1418638232</v>
      </c>
      <c r="AB6" s="33">
        <v>1677649.8665596696</v>
      </c>
      <c r="AC6" s="34">
        <v>1563106.2517378395</v>
      </c>
      <c r="AD6" s="57"/>
      <c r="AE6" s="57"/>
      <c r="AF6" s="57"/>
    </row>
    <row r="7" spans="1:32" x14ac:dyDescent="0.2">
      <c r="A7" s="26"/>
      <c r="B7" s="27" t="s">
        <v>17</v>
      </c>
      <c r="C7" s="28" t="s">
        <v>18</v>
      </c>
      <c r="D7" s="28" t="s">
        <v>40</v>
      </c>
      <c r="E7" s="28">
        <v>8108241.36540135</v>
      </c>
      <c r="F7" s="28">
        <v>9111643.4700539149</v>
      </c>
      <c r="G7" s="29">
        <v>9415461.4053591322</v>
      </c>
      <c r="H7" s="57"/>
      <c r="I7" s="57"/>
      <c r="J7" s="57"/>
      <c r="L7" s="35"/>
      <c r="M7" s="27" t="s">
        <v>17</v>
      </c>
      <c r="N7" s="30" t="s">
        <v>18</v>
      </c>
      <c r="O7" s="30" t="s">
        <v>40</v>
      </c>
      <c r="P7" s="31">
        <v>6055963.1549558323</v>
      </c>
      <c r="Q7" s="31">
        <v>6578935.0513588097</v>
      </c>
      <c r="R7" s="32">
        <v>7554863.1933701364</v>
      </c>
      <c r="S7" s="57"/>
      <c r="T7" s="57"/>
      <c r="U7" s="57"/>
      <c r="X7" s="27" t="s">
        <v>17</v>
      </c>
      <c r="Y7" s="30" t="s">
        <v>18</v>
      </c>
      <c r="Z7" s="30" t="s">
        <v>40</v>
      </c>
      <c r="AA7" s="33">
        <v>1375991.6644545388</v>
      </c>
      <c r="AB7" s="33">
        <v>1730469.2476226636</v>
      </c>
      <c r="AC7" s="34">
        <v>1720646.7853296162</v>
      </c>
      <c r="AD7" s="57"/>
      <c r="AE7" s="57"/>
      <c r="AF7" s="57"/>
    </row>
    <row r="8" spans="1:32" x14ac:dyDescent="0.2">
      <c r="A8" s="26"/>
      <c r="B8" s="27" t="s">
        <v>17</v>
      </c>
      <c r="C8" s="28" t="s">
        <v>18</v>
      </c>
      <c r="D8" s="28" t="s">
        <v>41</v>
      </c>
      <c r="E8" s="28">
        <v>3743224.4336948767</v>
      </c>
      <c r="F8" s="28">
        <v>4179647.8961748173</v>
      </c>
      <c r="G8" s="29">
        <v>3977950.7717827507</v>
      </c>
      <c r="H8" s="57"/>
      <c r="I8" s="57"/>
      <c r="J8" s="57"/>
      <c r="L8" s="35" t="s">
        <v>42</v>
      </c>
      <c r="M8" s="27" t="s">
        <v>17</v>
      </c>
      <c r="N8" s="30" t="s">
        <v>18</v>
      </c>
      <c r="O8" s="30" t="s">
        <v>41</v>
      </c>
      <c r="P8" s="31">
        <v>2474414.3654113924</v>
      </c>
      <c r="Q8" s="31">
        <v>2733682.7025208934</v>
      </c>
      <c r="R8" s="32">
        <v>3016344.7879389082</v>
      </c>
      <c r="S8" s="57"/>
      <c r="T8" s="57"/>
      <c r="U8" s="57"/>
      <c r="X8" s="27" t="s">
        <v>17</v>
      </c>
      <c r="Y8" s="30" t="s">
        <v>18</v>
      </c>
      <c r="Z8" s="30" t="s">
        <v>41</v>
      </c>
      <c r="AA8" s="33">
        <v>620996.01790612005</v>
      </c>
      <c r="AB8" s="33">
        <v>796223.14115407877</v>
      </c>
      <c r="AC8" s="34">
        <v>742323.7154481418</v>
      </c>
      <c r="AD8" s="57"/>
      <c r="AE8" s="57"/>
      <c r="AF8" s="57"/>
    </row>
    <row r="9" spans="1:32" x14ac:dyDescent="0.2">
      <c r="A9" s="26"/>
      <c r="B9" s="27" t="s">
        <v>17</v>
      </c>
      <c r="C9" s="28" t="s">
        <v>18</v>
      </c>
      <c r="D9" s="28" t="s">
        <v>43</v>
      </c>
      <c r="E9" s="28">
        <v>4886610.4112329325</v>
      </c>
      <c r="F9" s="28">
        <v>5358180.4108197261</v>
      </c>
      <c r="G9" s="29">
        <v>5238254.7776240287</v>
      </c>
      <c r="H9" s="57"/>
      <c r="I9" s="57"/>
      <c r="J9" s="57"/>
      <c r="L9" s="35"/>
      <c r="M9" s="27" t="s">
        <v>17</v>
      </c>
      <c r="N9" s="30" t="s">
        <v>18</v>
      </c>
      <c r="O9" s="30" t="s">
        <v>43</v>
      </c>
      <c r="P9" s="31">
        <v>7777593.5672468981</v>
      </c>
      <c r="Q9" s="31">
        <v>8220178.0020580981</v>
      </c>
      <c r="R9" s="32">
        <v>8638886.1741258409</v>
      </c>
      <c r="S9" s="57"/>
      <c r="T9" s="57"/>
      <c r="U9" s="57"/>
      <c r="X9" s="27" t="s">
        <v>17</v>
      </c>
      <c r="Y9" s="30" t="s">
        <v>18</v>
      </c>
      <c r="Z9" s="30" t="s">
        <v>43</v>
      </c>
      <c r="AA9" s="33">
        <v>903932.22701939649</v>
      </c>
      <c r="AB9" s="33">
        <v>1085575.2762328782</v>
      </c>
      <c r="AC9" s="34">
        <v>1006181.0729823589</v>
      </c>
      <c r="AD9" s="57"/>
      <c r="AE9" s="57"/>
      <c r="AF9" s="57"/>
    </row>
    <row r="10" spans="1:32" x14ac:dyDescent="0.2">
      <c r="A10" s="26"/>
      <c r="B10" s="27" t="s">
        <v>17</v>
      </c>
      <c r="C10" s="28" t="s">
        <v>18</v>
      </c>
      <c r="D10" s="28" t="s">
        <v>44</v>
      </c>
      <c r="E10" s="28">
        <v>5877577.2532073334</v>
      </c>
      <c r="F10" s="28">
        <v>6270867.7357865367</v>
      </c>
      <c r="G10" s="29">
        <v>5945994.5964575037</v>
      </c>
      <c r="H10" s="57"/>
      <c r="I10" s="57"/>
      <c r="J10" s="57"/>
      <c r="L10" s="35"/>
      <c r="M10" s="27" t="s">
        <v>17</v>
      </c>
      <c r="N10" s="30" t="s">
        <v>18</v>
      </c>
      <c r="O10" s="30" t="s">
        <v>44</v>
      </c>
      <c r="P10" s="31">
        <v>5989397.9183951328</v>
      </c>
      <c r="Q10" s="31">
        <v>6275808.6163696945</v>
      </c>
      <c r="R10" s="32">
        <v>6624703.9031339828</v>
      </c>
      <c r="S10" s="57"/>
      <c r="T10" s="57"/>
      <c r="U10" s="57"/>
      <c r="X10" s="27" t="s">
        <v>17</v>
      </c>
      <c r="Y10" s="30" t="s">
        <v>18</v>
      </c>
      <c r="Z10" s="30" t="s">
        <v>44</v>
      </c>
      <c r="AA10" s="33">
        <v>964593.90842038218</v>
      </c>
      <c r="AB10" s="33">
        <v>1166678.1734082478</v>
      </c>
      <c r="AC10" s="34">
        <v>1078772.1282856201</v>
      </c>
      <c r="AD10" s="57"/>
      <c r="AE10" s="57"/>
      <c r="AF10" s="57"/>
    </row>
    <row r="11" spans="1:32" x14ac:dyDescent="0.2">
      <c r="A11" s="26"/>
      <c r="B11" s="27" t="s">
        <v>17</v>
      </c>
      <c r="C11" s="28" t="s">
        <v>18</v>
      </c>
      <c r="D11" s="28" t="s">
        <v>45</v>
      </c>
      <c r="E11" s="28">
        <v>3541876.3342988319</v>
      </c>
      <c r="F11" s="28">
        <v>3848754.3748677275</v>
      </c>
      <c r="G11" s="29">
        <v>3641707.5614286503</v>
      </c>
      <c r="H11" s="57"/>
      <c r="I11" s="57"/>
      <c r="J11" s="57"/>
      <c r="L11" s="35"/>
      <c r="M11" s="27" t="s">
        <v>17</v>
      </c>
      <c r="N11" s="30" t="s">
        <v>18</v>
      </c>
      <c r="O11" s="30" t="s">
        <v>45</v>
      </c>
      <c r="P11" s="31">
        <v>3694143.5927854083</v>
      </c>
      <c r="Q11" s="31">
        <v>3910080.1735710762</v>
      </c>
      <c r="R11" s="32">
        <v>4123842.7131324499</v>
      </c>
      <c r="S11" s="57"/>
      <c r="T11" s="57"/>
      <c r="U11" s="57"/>
      <c r="X11" s="27" t="s">
        <v>17</v>
      </c>
      <c r="Y11" s="30" t="s">
        <v>18</v>
      </c>
      <c r="Z11" s="30" t="s">
        <v>45</v>
      </c>
      <c r="AA11" s="33">
        <v>637264.13708535419</v>
      </c>
      <c r="AB11" s="33">
        <v>794037.68741827586</v>
      </c>
      <c r="AC11" s="34">
        <v>742986.37836093246</v>
      </c>
      <c r="AD11" s="57"/>
      <c r="AE11" s="57"/>
      <c r="AF11" s="57"/>
    </row>
    <row r="12" spans="1:32" x14ac:dyDescent="0.2">
      <c r="A12" s="26"/>
      <c r="B12" s="27" t="s">
        <v>17</v>
      </c>
      <c r="C12" s="28" t="s">
        <v>18</v>
      </c>
      <c r="D12" s="28" t="s">
        <v>46</v>
      </c>
      <c r="E12" s="28">
        <v>8503009.7556717061</v>
      </c>
      <c r="F12" s="28">
        <v>9195217.6065866593</v>
      </c>
      <c r="G12" s="29">
        <v>9241366.7156936247</v>
      </c>
      <c r="H12" s="57"/>
      <c r="I12" s="57"/>
      <c r="J12" s="57"/>
      <c r="L12" s="35"/>
      <c r="M12" s="27" t="s">
        <v>17</v>
      </c>
      <c r="N12" s="30" t="s">
        <v>18</v>
      </c>
      <c r="O12" s="30" t="s">
        <v>46</v>
      </c>
      <c r="P12" s="31">
        <v>8250133.7726898184</v>
      </c>
      <c r="Q12" s="31">
        <v>8987846.855996551</v>
      </c>
      <c r="R12" s="32">
        <v>9546417.3721850887</v>
      </c>
      <c r="S12" s="57"/>
      <c r="T12" s="57"/>
      <c r="U12" s="57"/>
      <c r="X12" s="27" t="s">
        <v>17</v>
      </c>
      <c r="Y12" s="30" t="s">
        <v>18</v>
      </c>
      <c r="Z12" s="30" t="s">
        <v>46</v>
      </c>
      <c r="AA12" s="33">
        <v>1606145.1968025079</v>
      </c>
      <c r="AB12" s="33">
        <v>1943665.1647055591</v>
      </c>
      <c r="AC12" s="34">
        <v>1851482.1445458292</v>
      </c>
      <c r="AD12" s="57"/>
      <c r="AE12" s="57"/>
      <c r="AF12" s="57"/>
    </row>
    <row r="13" spans="1:32" x14ac:dyDescent="0.2">
      <c r="A13" s="26"/>
      <c r="B13" s="27" t="s">
        <v>19</v>
      </c>
      <c r="C13" s="28" t="s">
        <v>1</v>
      </c>
      <c r="D13" s="28" t="s">
        <v>47</v>
      </c>
      <c r="E13" s="28">
        <v>77592347.717499897</v>
      </c>
      <c r="F13" s="28">
        <v>75815438.987418517</v>
      </c>
      <c r="G13" s="29">
        <v>71852009.03986229</v>
      </c>
      <c r="H13" s="56" t="e">
        <f>SUM(E13:E16)-H14</f>
        <v>#REF!</v>
      </c>
      <c r="I13" s="56" t="e">
        <f>SUM(F13:F16)-I14</f>
        <v>#REF!</v>
      </c>
      <c r="J13" s="56" t="e">
        <f>SUM(G13:G16)-J14</f>
        <v>#REF!</v>
      </c>
      <c r="L13" s="35"/>
      <c r="M13" s="27" t="s">
        <v>19</v>
      </c>
      <c r="N13" s="30" t="s">
        <v>1</v>
      </c>
      <c r="O13" s="30" t="s">
        <v>47</v>
      </c>
      <c r="P13" s="31">
        <v>31543172.338974562</v>
      </c>
      <c r="Q13" s="31">
        <v>30567246.572951827</v>
      </c>
      <c r="R13" s="32">
        <v>26546133.529502179</v>
      </c>
      <c r="S13" s="56" t="e">
        <f>SUM(P13:P16)-S14</f>
        <v>#REF!</v>
      </c>
      <c r="T13" s="56" t="e">
        <f>SUM(Q13:Q16)-T14</f>
        <v>#REF!</v>
      </c>
      <c r="U13" s="56" t="e">
        <f>SUM(R13:R16)-U14</f>
        <v>#REF!</v>
      </c>
      <c r="X13" s="27" t="s">
        <v>19</v>
      </c>
      <c r="Y13" s="30" t="s">
        <v>1</v>
      </c>
      <c r="Z13" s="30" t="s">
        <v>47</v>
      </c>
      <c r="AA13" s="33">
        <v>6710785.6439025486</v>
      </c>
      <c r="AB13" s="33">
        <v>5949231.8722959673</v>
      </c>
      <c r="AC13" s="34">
        <v>5189486.8329342091</v>
      </c>
      <c r="AD13" s="56" t="e">
        <f>SUM(AA13:AA16)-AD14</f>
        <v>#REF!</v>
      </c>
      <c r="AE13" s="56" t="e">
        <f>SUM(AB13:AB16)-AE14</f>
        <v>#REF!</v>
      </c>
      <c r="AF13" s="56" t="e">
        <f>SUM(AC13:AC16)-AF14</f>
        <v>#REF!</v>
      </c>
    </row>
    <row r="14" spans="1:32" x14ac:dyDescent="0.2">
      <c r="A14" s="26"/>
      <c r="B14" s="27" t="s">
        <v>19</v>
      </c>
      <c r="C14" s="28" t="s">
        <v>1</v>
      </c>
      <c r="D14" s="28" t="s">
        <v>48</v>
      </c>
      <c r="E14" s="28">
        <v>58238407.244621083</v>
      </c>
      <c r="F14" s="28">
        <v>56245296.486893259</v>
      </c>
      <c r="G14" s="29">
        <v>54386265.016433403</v>
      </c>
      <c r="H14" s="57" t="e">
        <f>#REF!</f>
        <v>#REF!</v>
      </c>
      <c r="I14" s="57" t="e">
        <f>#REF!</f>
        <v>#REF!</v>
      </c>
      <c r="J14" s="57" t="e">
        <f>#REF!</f>
        <v>#REF!</v>
      </c>
      <c r="L14" s="35"/>
      <c r="M14" s="27" t="s">
        <v>19</v>
      </c>
      <c r="N14" s="30" t="s">
        <v>1</v>
      </c>
      <c r="O14" s="30" t="s">
        <v>48</v>
      </c>
      <c r="P14" s="31">
        <v>26501445.050294999</v>
      </c>
      <c r="Q14" s="31">
        <v>25685970.732012093</v>
      </c>
      <c r="R14" s="32">
        <v>22740016.100243848</v>
      </c>
      <c r="S14" s="57" t="e">
        <f>#REF!</f>
        <v>#REF!</v>
      </c>
      <c r="T14" s="57" t="e">
        <f>#REF!</f>
        <v>#REF!</v>
      </c>
      <c r="U14" s="57" t="e">
        <f>#REF!</f>
        <v>#REF!</v>
      </c>
      <c r="X14" s="27" t="s">
        <v>19</v>
      </c>
      <c r="Y14" s="30" t="s">
        <v>1</v>
      </c>
      <c r="Z14" s="30" t="s">
        <v>48</v>
      </c>
      <c r="AA14" s="33">
        <v>4570742.1894296082</v>
      </c>
      <c r="AB14" s="33">
        <v>4047329.9086964219</v>
      </c>
      <c r="AC14" s="34">
        <v>3573104.095600985</v>
      </c>
      <c r="AD14" s="57" t="e">
        <f>#REF!</f>
        <v>#REF!</v>
      </c>
      <c r="AE14" s="57" t="e">
        <f>#REF!</f>
        <v>#REF!</v>
      </c>
      <c r="AF14" s="57" t="e">
        <f>#REF!</f>
        <v>#REF!</v>
      </c>
    </row>
    <row r="15" spans="1:32" x14ac:dyDescent="0.2">
      <c r="A15" s="26"/>
      <c r="B15" s="27" t="s">
        <v>19</v>
      </c>
      <c r="C15" s="28" t="s">
        <v>1</v>
      </c>
      <c r="D15" s="28" t="s">
        <v>49</v>
      </c>
      <c r="E15" s="28">
        <v>75216833.591242909</v>
      </c>
      <c r="F15" s="28">
        <v>74121079.192792624</v>
      </c>
      <c r="G15" s="29">
        <v>71302601.837715879</v>
      </c>
      <c r="H15" s="57"/>
      <c r="I15" s="57"/>
      <c r="J15" s="57"/>
      <c r="L15" s="35"/>
      <c r="M15" s="27" t="s">
        <v>19</v>
      </c>
      <c r="N15" s="30" t="s">
        <v>1</v>
      </c>
      <c r="O15" s="30" t="s">
        <v>49</v>
      </c>
      <c r="P15" s="31">
        <v>33388024.697293863</v>
      </c>
      <c r="Q15" s="31">
        <v>32700520.28310845</v>
      </c>
      <c r="R15" s="32">
        <v>29425577.068461869</v>
      </c>
      <c r="S15" s="57"/>
      <c r="T15" s="57"/>
      <c r="U15" s="57"/>
      <c r="X15" s="27" t="s">
        <v>19</v>
      </c>
      <c r="Y15" s="30" t="s">
        <v>1</v>
      </c>
      <c r="Z15" s="30" t="s">
        <v>49</v>
      </c>
      <c r="AA15" s="33">
        <v>6731232.8079736801</v>
      </c>
      <c r="AB15" s="33">
        <v>6080496.3928524209</v>
      </c>
      <c r="AC15" s="34">
        <v>5489035.5680845045</v>
      </c>
      <c r="AD15" s="57"/>
      <c r="AE15" s="57"/>
      <c r="AF15" s="57"/>
    </row>
    <row r="16" spans="1:32" x14ac:dyDescent="0.2">
      <c r="A16" s="26"/>
      <c r="B16" s="27" t="s">
        <v>19</v>
      </c>
      <c r="C16" s="28" t="s">
        <v>1</v>
      </c>
      <c r="D16" s="28" t="s">
        <v>50</v>
      </c>
      <c r="E16" s="28">
        <v>72570136.759966344</v>
      </c>
      <c r="F16" s="28">
        <v>68968344.861108482</v>
      </c>
      <c r="G16" s="29">
        <v>64976303.772873208</v>
      </c>
      <c r="H16" s="57"/>
      <c r="I16" s="57"/>
      <c r="J16" s="57"/>
      <c r="L16" s="35"/>
      <c r="M16" s="27" t="s">
        <v>19</v>
      </c>
      <c r="N16" s="30" t="s">
        <v>1</v>
      </c>
      <c r="O16" s="30" t="s">
        <v>50</v>
      </c>
      <c r="P16" s="31">
        <v>29913934.872567195</v>
      </c>
      <c r="Q16" s="31">
        <v>28868784.108140688</v>
      </c>
      <c r="R16" s="32">
        <v>25286254.550605223</v>
      </c>
      <c r="S16" s="57"/>
      <c r="T16" s="57"/>
      <c r="U16" s="57"/>
      <c r="X16" s="27" t="s">
        <v>19</v>
      </c>
      <c r="Y16" s="30" t="s">
        <v>1</v>
      </c>
      <c r="Z16" s="30" t="s">
        <v>50</v>
      </c>
      <c r="AA16" s="33">
        <v>5646613.317660667</v>
      </c>
      <c r="AB16" s="33">
        <v>4919435.3005877929</v>
      </c>
      <c r="AC16" s="34">
        <v>4287434.7784912027</v>
      </c>
      <c r="AD16" s="57"/>
      <c r="AE16" s="57"/>
      <c r="AF16" s="57"/>
    </row>
    <row r="17" spans="1:32" x14ac:dyDescent="0.2">
      <c r="A17" s="26"/>
      <c r="B17" s="27" t="s">
        <v>19</v>
      </c>
      <c r="C17" s="28" t="s">
        <v>2</v>
      </c>
      <c r="D17" s="28" t="s">
        <v>51</v>
      </c>
      <c r="E17" s="28">
        <v>35760320.86585772</v>
      </c>
      <c r="F17" s="28">
        <v>36574668.232596949</v>
      </c>
      <c r="G17" s="29">
        <v>35984374.072084188</v>
      </c>
      <c r="H17" s="56" t="e">
        <f>SUM(E17:E22)-H18</f>
        <v>#REF!</v>
      </c>
      <c r="I17" s="56" t="e">
        <f>SUM(F17:F22)-I18</f>
        <v>#REF!</v>
      </c>
      <c r="J17" s="56" t="e">
        <f>SUM(G17:G22)-J18</f>
        <v>#REF!</v>
      </c>
      <c r="L17" s="35"/>
      <c r="M17" s="27" t="s">
        <v>19</v>
      </c>
      <c r="N17" s="30" t="s">
        <v>2</v>
      </c>
      <c r="O17" s="30" t="s">
        <v>51</v>
      </c>
      <c r="P17" s="31">
        <v>21171785.215192217</v>
      </c>
      <c r="Q17" s="31">
        <v>21647134.025306787</v>
      </c>
      <c r="R17" s="32">
        <v>21256350.042963088</v>
      </c>
      <c r="S17" s="56" t="e">
        <f>SUM(P17:P22)-S18</f>
        <v>#REF!</v>
      </c>
      <c r="T17" s="56" t="e">
        <f>SUM(Q17:Q22)-T18</f>
        <v>#REF!</v>
      </c>
      <c r="U17" s="56" t="e">
        <f>SUM(R17:R22)-U18</f>
        <v>#REF!</v>
      </c>
      <c r="X17" s="27" t="s">
        <v>19</v>
      </c>
      <c r="Y17" s="30" t="s">
        <v>2</v>
      </c>
      <c r="Z17" s="30" t="s">
        <v>51</v>
      </c>
      <c r="AA17" s="33">
        <v>2998431.5198373282</v>
      </c>
      <c r="AB17" s="33">
        <v>3071781.1538611883</v>
      </c>
      <c r="AC17" s="34">
        <v>2858050.5791011858</v>
      </c>
      <c r="AD17" s="56" t="e">
        <f>SUM(AA17:AA22)-AD18</f>
        <v>#REF!</v>
      </c>
      <c r="AE17" s="56" t="e">
        <f>SUM(AB17:AB22)-AE18</f>
        <v>#REF!</v>
      </c>
      <c r="AF17" s="56" t="e">
        <f>SUM(AC17:AC22)-AF18</f>
        <v>#REF!</v>
      </c>
    </row>
    <row r="18" spans="1:32" x14ac:dyDescent="0.2">
      <c r="A18" s="26"/>
      <c r="B18" s="27" t="s">
        <v>19</v>
      </c>
      <c r="C18" s="28" t="s">
        <v>2</v>
      </c>
      <c r="D18" s="28" t="s">
        <v>52</v>
      </c>
      <c r="E18" s="28">
        <v>37521263.135488786</v>
      </c>
      <c r="F18" s="28">
        <v>37755565.389825203</v>
      </c>
      <c r="G18" s="29">
        <v>37022493.569444209</v>
      </c>
      <c r="H18" s="57" t="e">
        <f>#REF!</f>
        <v>#REF!</v>
      </c>
      <c r="I18" s="57" t="e">
        <f>#REF!</f>
        <v>#REF!</v>
      </c>
      <c r="J18" s="57" t="e">
        <f>#REF!</f>
        <v>#REF!</v>
      </c>
      <c r="L18" s="35"/>
      <c r="M18" s="27" t="s">
        <v>19</v>
      </c>
      <c r="N18" s="30" t="s">
        <v>2</v>
      </c>
      <c r="O18" s="30" t="s">
        <v>52</v>
      </c>
      <c r="P18" s="31">
        <v>21940810.475225635</v>
      </c>
      <c r="Q18" s="31">
        <v>22113375.202629939</v>
      </c>
      <c r="R18" s="32">
        <v>21542086.175326336</v>
      </c>
      <c r="S18" s="57" t="e">
        <f>#REF!</f>
        <v>#REF!</v>
      </c>
      <c r="T18" s="57" t="e">
        <f>#REF!</f>
        <v>#REF!</v>
      </c>
      <c r="U18" s="57" t="e">
        <f>#REF!</f>
        <v>#REF!</v>
      </c>
      <c r="X18" s="27" t="s">
        <v>19</v>
      </c>
      <c r="Y18" s="30" t="s">
        <v>2</v>
      </c>
      <c r="Z18" s="30" t="s">
        <v>52</v>
      </c>
      <c r="AA18" s="33">
        <v>3266744.3393253214</v>
      </c>
      <c r="AB18" s="33">
        <v>3262553.5760192084</v>
      </c>
      <c r="AC18" s="34">
        <v>2951228.0803310964</v>
      </c>
      <c r="AD18" s="57" t="e">
        <f>#REF!</f>
        <v>#REF!</v>
      </c>
      <c r="AE18" s="57" t="e">
        <f>#REF!</f>
        <v>#REF!</v>
      </c>
      <c r="AF18" s="57" t="e">
        <f>#REF!</f>
        <v>#REF!</v>
      </c>
    </row>
    <row r="19" spans="1:32" x14ac:dyDescent="0.2">
      <c r="A19" s="26"/>
      <c r="B19" s="27" t="s">
        <v>19</v>
      </c>
      <c r="C19" s="28" t="s">
        <v>2</v>
      </c>
      <c r="D19" s="28" t="s">
        <v>53</v>
      </c>
      <c r="E19" s="28">
        <v>30936791.569146827</v>
      </c>
      <c r="F19" s="28">
        <v>32591674.117073927</v>
      </c>
      <c r="G19" s="29">
        <v>30719493.395616464</v>
      </c>
      <c r="H19" s="57"/>
      <c r="I19" s="57"/>
      <c r="J19" s="57"/>
      <c r="L19" s="35"/>
      <c r="M19" s="27" t="s">
        <v>19</v>
      </c>
      <c r="N19" s="30" t="s">
        <v>2</v>
      </c>
      <c r="O19" s="30" t="s">
        <v>53</v>
      </c>
      <c r="P19" s="31">
        <v>11747544.213758921</v>
      </c>
      <c r="Q19" s="31">
        <v>12275309.451773465</v>
      </c>
      <c r="R19" s="32">
        <v>12361375.617980996</v>
      </c>
      <c r="S19" s="57"/>
      <c r="T19" s="57"/>
      <c r="U19" s="57"/>
      <c r="X19" s="27" t="s">
        <v>19</v>
      </c>
      <c r="Y19" s="30" t="s">
        <v>2</v>
      </c>
      <c r="Z19" s="30" t="s">
        <v>53</v>
      </c>
      <c r="AA19" s="33">
        <v>3229972.7359700236</v>
      </c>
      <c r="AB19" s="33">
        <v>3478131.0251029343</v>
      </c>
      <c r="AC19" s="34">
        <v>3144461.7779783024</v>
      </c>
      <c r="AD19" s="57"/>
      <c r="AE19" s="57"/>
      <c r="AF19" s="57"/>
    </row>
    <row r="20" spans="1:32" x14ac:dyDescent="0.2">
      <c r="A20" s="26"/>
      <c r="B20" s="27" t="s">
        <v>19</v>
      </c>
      <c r="C20" s="28" t="s">
        <v>2</v>
      </c>
      <c r="D20" s="28" t="s">
        <v>54</v>
      </c>
      <c r="E20" s="28">
        <v>33960052.642307945</v>
      </c>
      <c r="F20" s="28">
        <v>33679897.69582282</v>
      </c>
      <c r="G20" s="29">
        <v>31115258.065074373</v>
      </c>
      <c r="H20" s="57"/>
      <c r="I20" s="57"/>
      <c r="J20" s="57"/>
      <c r="L20" s="35"/>
      <c r="M20" s="27" t="s">
        <v>19</v>
      </c>
      <c r="N20" s="30" t="s">
        <v>2</v>
      </c>
      <c r="O20" s="30" t="s">
        <v>54</v>
      </c>
      <c r="P20" s="31">
        <v>12553735.092727887</v>
      </c>
      <c r="Q20" s="31">
        <v>12939978.543477932</v>
      </c>
      <c r="R20" s="32">
        <v>12489416.858566709</v>
      </c>
      <c r="S20" s="57"/>
      <c r="T20" s="57"/>
      <c r="U20" s="57"/>
      <c r="X20" s="27" t="s">
        <v>19</v>
      </c>
      <c r="Y20" s="30" t="s">
        <v>2</v>
      </c>
      <c r="Z20" s="30" t="s">
        <v>54</v>
      </c>
      <c r="AA20" s="33">
        <v>3197995.847746036</v>
      </c>
      <c r="AB20" s="33">
        <v>3360719.4751976291</v>
      </c>
      <c r="AC20" s="34">
        <v>2938545.4640096389</v>
      </c>
      <c r="AD20" s="57"/>
      <c r="AE20" s="57"/>
      <c r="AF20" s="57"/>
    </row>
    <row r="21" spans="1:32" x14ac:dyDescent="0.2">
      <c r="A21" s="26"/>
      <c r="B21" s="27" t="s">
        <v>19</v>
      </c>
      <c r="C21" s="28" t="s">
        <v>2</v>
      </c>
      <c r="D21" s="28" t="s">
        <v>55</v>
      </c>
      <c r="E21" s="28">
        <v>44090089.593921252</v>
      </c>
      <c r="F21" s="28">
        <v>44528421.675162613</v>
      </c>
      <c r="G21" s="29">
        <v>43022566.57364551</v>
      </c>
      <c r="H21" s="57"/>
      <c r="I21" s="57"/>
      <c r="J21" s="57"/>
      <c r="L21" s="35"/>
      <c r="M21" s="27" t="s">
        <v>19</v>
      </c>
      <c r="N21" s="30" t="s">
        <v>2</v>
      </c>
      <c r="O21" s="30" t="s">
        <v>55</v>
      </c>
      <c r="P21" s="31">
        <v>28333774.481242407</v>
      </c>
      <c r="Q21" s="31">
        <v>28797922.218626525</v>
      </c>
      <c r="R21" s="32">
        <v>28253018.815362036</v>
      </c>
      <c r="S21" s="57"/>
      <c r="T21" s="57"/>
      <c r="U21" s="57"/>
      <c r="X21" s="27" t="s">
        <v>19</v>
      </c>
      <c r="Y21" s="30" t="s">
        <v>2</v>
      </c>
      <c r="Z21" s="30" t="s">
        <v>55</v>
      </c>
      <c r="AA21" s="33">
        <v>3572804.9576040236</v>
      </c>
      <c r="AB21" s="33">
        <v>3592584.1715346635</v>
      </c>
      <c r="AC21" s="34">
        <v>3316563.0353334309</v>
      </c>
      <c r="AD21" s="57"/>
      <c r="AE21" s="57"/>
      <c r="AF21" s="57"/>
    </row>
    <row r="22" spans="1:32" x14ac:dyDescent="0.2">
      <c r="A22" s="26"/>
      <c r="B22" s="27" t="s">
        <v>19</v>
      </c>
      <c r="C22" s="28" t="s">
        <v>2</v>
      </c>
      <c r="D22" s="28" t="s">
        <v>56</v>
      </c>
      <c r="E22" s="28">
        <v>76929148.957996681</v>
      </c>
      <c r="F22" s="28">
        <v>79192802.462985292</v>
      </c>
      <c r="G22" s="29">
        <v>76039973.381594524</v>
      </c>
      <c r="H22" s="57"/>
      <c r="I22" s="57"/>
      <c r="J22" s="57"/>
      <c r="L22" s="35"/>
      <c r="M22" s="27" t="s">
        <v>19</v>
      </c>
      <c r="N22" s="30" t="s">
        <v>2</v>
      </c>
      <c r="O22" s="30" t="s">
        <v>56</v>
      </c>
      <c r="P22" s="31">
        <v>39344091.967717595</v>
      </c>
      <c r="Q22" s="31">
        <v>40193555.921169132</v>
      </c>
      <c r="R22" s="32">
        <v>39059329.416133903</v>
      </c>
      <c r="S22" s="57"/>
      <c r="T22" s="57"/>
      <c r="U22" s="57"/>
      <c r="X22" s="27" t="s">
        <v>19</v>
      </c>
      <c r="Y22" s="30" t="s">
        <v>2</v>
      </c>
      <c r="Z22" s="30" t="s">
        <v>56</v>
      </c>
      <c r="AA22" s="33">
        <v>7081574.7162204674</v>
      </c>
      <c r="AB22" s="33">
        <v>7287256.0938561093</v>
      </c>
      <c r="AC22" s="34">
        <v>6577791.2339880774</v>
      </c>
      <c r="AD22" s="57"/>
      <c r="AE22" s="57"/>
      <c r="AF22" s="57"/>
    </row>
    <row r="23" spans="1:32" x14ac:dyDescent="0.2">
      <c r="A23" s="26"/>
      <c r="B23" s="27" t="s">
        <v>19</v>
      </c>
      <c r="C23" s="28" t="s">
        <v>3</v>
      </c>
      <c r="D23" s="28" t="s">
        <v>57</v>
      </c>
      <c r="E23" s="28">
        <v>59826800.479796603</v>
      </c>
      <c r="F23" s="28">
        <v>59592498.437910721</v>
      </c>
      <c r="G23" s="29">
        <v>58953382.816806875</v>
      </c>
      <c r="H23" s="56" t="e">
        <f>SUM(E23:E28)-H24</f>
        <v>#REF!</v>
      </c>
      <c r="I23" s="56" t="e">
        <f>SUM(F23:F28)-I24</f>
        <v>#REF!</v>
      </c>
      <c r="J23" s="56" t="e">
        <f>SUM(G23:G28)-J24</f>
        <v>#REF!</v>
      </c>
      <c r="L23" s="35"/>
      <c r="M23" s="27" t="s">
        <v>19</v>
      </c>
      <c r="N23" s="30" t="s">
        <v>3</v>
      </c>
      <c r="O23" s="30" t="s">
        <v>57</v>
      </c>
      <c r="P23" s="31">
        <v>28247807.501057625</v>
      </c>
      <c r="Q23" s="31">
        <v>29316066.331774145</v>
      </c>
      <c r="R23" s="32">
        <v>30337513.522152022</v>
      </c>
      <c r="S23" s="56" t="e">
        <f>SUM(P23:P28)-S24</f>
        <v>#REF!</v>
      </c>
      <c r="T23" s="56" t="e">
        <f>SUM(Q23:Q28)-T24</f>
        <v>#REF!</v>
      </c>
      <c r="U23" s="56" t="e">
        <f>SUM(R23:R28)-U24</f>
        <v>#REF!</v>
      </c>
      <c r="X23" s="27" t="s">
        <v>19</v>
      </c>
      <c r="Y23" s="30" t="s">
        <v>3</v>
      </c>
      <c r="Z23" s="30" t="s">
        <v>57</v>
      </c>
      <c r="AA23" s="33">
        <v>5000751.9952776385</v>
      </c>
      <c r="AB23" s="33">
        <v>4788178.1274251128</v>
      </c>
      <c r="AC23" s="34">
        <v>4558569.7642758712</v>
      </c>
      <c r="AD23" s="56" t="e">
        <f>SUM(AA23:AA28)-AD24</f>
        <v>#REF!</v>
      </c>
      <c r="AE23" s="56" t="e">
        <f>SUM(AB23:AB28)-AE24</f>
        <v>#REF!</v>
      </c>
      <c r="AF23" s="56" t="e">
        <f>SUM(AC23:AC28)-AF24</f>
        <v>#REF!</v>
      </c>
    </row>
    <row r="24" spans="1:32" x14ac:dyDescent="0.2">
      <c r="A24" s="26"/>
      <c r="B24" s="27" t="s">
        <v>19</v>
      </c>
      <c r="C24" s="28" t="s">
        <v>3</v>
      </c>
      <c r="D24" s="28" t="s">
        <v>58</v>
      </c>
      <c r="E24" s="28">
        <v>55623585.480069578</v>
      </c>
      <c r="F24" s="28">
        <v>57033468.290713191</v>
      </c>
      <c r="G24" s="29">
        <v>55977382.297126539</v>
      </c>
      <c r="H24" s="57" t="e">
        <f>#REF!</f>
        <v>#REF!</v>
      </c>
      <c r="I24" s="57" t="e">
        <f>#REF!</f>
        <v>#REF!</v>
      </c>
      <c r="J24" s="57" t="e">
        <f>#REF!</f>
        <v>#REF!</v>
      </c>
      <c r="L24" s="35"/>
      <c r="M24" s="27" t="s">
        <v>19</v>
      </c>
      <c r="N24" s="30" t="s">
        <v>3</v>
      </c>
      <c r="O24" s="30" t="s">
        <v>58</v>
      </c>
      <c r="P24" s="31">
        <v>23978704.192703251</v>
      </c>
      <c r="Q24" s="31">
        <v>25156684.570585333</v>
      </c>
      <c r="R24" s="32">
        <v>24706498.01574121</v>
      </c>
      <c r="S24" s="57" t="e">
        <f>#REF!</f>
        <v>#REF!</v>
      </c>
      <c r="T24" s="57" t="e">
        <f>#REF!</f>
        <v>#REF!</v>
      </c>
      <c r="U24" s="57" t="e">
        <f>#REF!</f>
        <v>#REF!</v>
      </c>
      <c r="X24" s="27" t="s">
        <v>19</v>
      </c>
      <c r="Y24" s="30" t="s">
        <v>3</v>
      </c>
      <c r="Z24" s="30" t="s">
        <v>58</v>
      </c>
      <c r="AA24" s="33">
        <v>4872767.9506510217</v>
      </c>
      <c r="AB24" s="33">
        <v>4698860.4817697974</v>
      </c>
      <c r="AC24" s="34">
        <v>4396321.0138896536</v>
      </c>
      <c r="AD24" s="57" t="e">
        <f>#REF!</f>
        <v>#REF!</v>
      </c>
      <c r="AE24" s="57" t="e">
        <f>#REF!</f>
        <v>#REF!</v>
      </c>
      <c r="AF24" s="57" t="e">
        <f>#REF!</f>
        <v>#REF!</v>
      </c>
    </row>
    <row r="25" spans="1:32" x14ac:dyDescent="0.2">
      <c r="A25" s="26"/>
      <c r="B25" s="27" t="s">
        <v>19</v>
      </c>
      <c r="C25" s="28" t="s">
        <v>3</v>
      </c>
      <c r="D25" s="28" t="s">
        <v>59</v>
      </c>
      <c r="E25" s="28">
        <v>59347921.717403099</v>
      </c>
      <c r="F25" s="28">
        <v>61459426.871880054</v>
      </c>
      <c r="G25" s="29">
        <v>60270672.724773057</v>
      </c>
      <c r="H25" s="57"/>
      <c r="I25" s="57"/>
      <c r="J25" s="57"/>
      <c r="L25" s="35"/>
      <c r="M25" s="27" t="s">
        <v>19</v>
      </c>
      <c r="N25" s="30" t="s">
        <v>3</v>
      </c>
      <c r="O25" s="30" t="s">
        <v>59</v>
      </c>
      <c r="P25" s="31">
        <v>19167549.323209997</v>
      </c>
      <c r="Q25" s="31">
        <v>20188706.998347003</v>
      </c>
      <c r="R25" s="32">
        <v>20560208.070765689</v>
      </c>
      <c r="S25" s="57"/>
      <c r="T25" s="57"/>
      <c r="U25" s="57"/>
      <c r="X25" s="27" t="s">
        <v>19</v>
      </c>
      <c r="Y25" s="30" t="s">
        <v>3</v>
      </c>
      <c r="Z25" s="30" t="s">
        <v>59</v>
      </c>
      <c r="AA25" s="33">
        <v>4964878.6063499609</v>
      </c>
      <c r="AB25" s="33">
        <v>4913922.5631955694</v>
      </c>
      <c r="AC25" s="34">
        <v>4550757.6516315443</v>
      </c>
      <c r="AD25" s="57"/>
      <c r="AE25" s="57"/>
      <c r="AF25" s="57"/>
    </row>
    <row r="26" spans="1:32" x14ac:dyDescent="0.2">
      <c r="A26" s="26"/>
      <c r="B26" s="27" t="s">
        <v>19</v>
      </c>
      <c r="C26" s="28" t="s">
        <v>3</v>
      </c>
      <c r="D26" s="28" t="s">
        <v>60</v>
      </c>
      <c r="E26" s="28">
        <v>92754921.005327418</v>
      </c>
      <c r="F26" s="28">
        <v>91914212.580207989</v>
      </c>
      <c r="G26" s="29">
        <v>90129255.419909865</v>
      </c>
      <c r="H26" s="57"/>
      <c r="I26" s="57"/>
      <c r="J26" s="57"/>
      <c r="L26" s="35"/>
      <c r="M26" s="27" t="s">
        <v>19</v>
      </c>
      <c r="N26" s="30" t="s">
        <v>3</v>
      </c>
      <c r="O26" s="30" t="s">
        <v>60</v>
      </c>
      <c r="P26" s="31">
        <v>33696761.118860774</v>
      </c>
      <c r="Q26" s="31">
        <v>34784277.517258964</v>
      </c>
      <c r="R26" s="32">
        <v>33264138.672141172</v>
      </c>
      <c r="S26" s="57"/>
      <c r="T26" s="57"/>
      <c r="U26" s="57"/>
      <c r="X26" s="27" t="s">
        <v>19</v>
      </c>
      <c r="Y26" s="30" t="s">
        <v>3</v>
      </c>
      <c r="Z26" s="30" t="s">
        <v>60</v>
      </c>
      <c r="AA26" s="33">
        <v>7383190.003694986</v>
      </c>
      <c r="AB26" s="33">
        <v>6982585.8189790137</v>
      </c>
      <c r="AC26" s="34">
        <v>6236563.8100688998</v>
      </c>
      <c r="AD26" s="57"/>
      <c r="AE26" s="57"/>
      <c r="AF26" s="57"/>
    </row>
    <row r="27" spans="1:32" x14ac:dyDescent="0.2">
      <c r="A27" s="26"/>
      <c r="B27" s="27" t="s">
        <v>19</v>
      </c>
      <c r="C27" s="28" t="s">
        <v>3</v>
      </c>
      <c r="D27" s="28" t="s">
        <v>61</v>
      </c>
      <c r="E27" s="28">
        <v>58130384.087208532</v>
      </c>
      <c r="F27" s="28">
        <v>58842587.663384899</v>
      </c>
      <c r="G27" s="29">
        <v>58273660.411480121</v>
      </c>
      <c r="H27" s="57"/>
      <c r="I27" s="57"/>
      <c r="J27" s="57"/>
      <c r="L27" s="35"/>
      <c r="M27" s="27" t="s">
        <v>19</v>
      </c>
      <c r="N27" s="30" t="s">
        <v>3</v>
      </c>
      <c r="O27" s="30" t="s">
        <v>61</v>
      </c>
      <c r="P27" s="31">
        <v>27440775.636904102</v>
      </c>
      <c r="Q27" s="31">
        <v>27894834.889926925</v>
      </c>
      <c r="R27" s="32">
        <v>27612300.94641668</v>
      </c>
      <c r="S27" s="57"/>
      <c r="T27" s="57"/>
      <c r="U27" s="57"/>
      <c r="X27" s="27" t="s">
        <v>19</v>
      </c>
      <c r="Y27" s="30" t="s">
        <v>3</v>
      </c>
      <c r="Z27" s="30" t="s">
        <v>61</v>
      </c>
      <c r="AA27" s="33">
        <v>5018792.5927522145</v>
      </c>
      <c r="AB27" s="33">
        <v>4755931.1839198368</v>
      </c>
      <c r="AC27" s="34">
        <v>4498472.9113700809</v>
      </c>
      <c r="AD27" s="57"/>
      <c r="AE27" s="57"/>
      <c r="AF27" s="57"/>
    </row>
    <row r="28" spans="1:32" x14ac:dyDescent="0.2">
      <c r="A28" s="26"/>
      <c r="B28" s="27" t="s">
        <v>19</v>
      </c>
      <c r="C28" s="28" t="s">
        <v>3</v>
      </c>
      <c r="D28" s="28" t="s">
        <v>62</v>
      </c>
      <c r="E28" s="28">
        <v>72067025.762598202</v>
      </c>
      <c r="F28" s="28">
        <v>74617339.084183156</v>
      </c>
      <c r="G28" s="29">
        <v>73097242.216475129</v>
      </c>
      <c r="H28" s="57"/>
      <c r="I28" s="57"/>
      <c r="J28" s="57"/>
      <c r="L28" s="35"/>
      <c r="M28" s="27" t="s">
        <v>19</v>
      </c>
      <c r="N28" s="30" t="s">
        <v>3</v>
      </c>
      <c r="O28" s="30" t="s">
        <v>62</v>
      </c>
      <c r="P28" s="31">
        <v>28410537.75222525</v>
      </c>
      <c r="Q28" s="31">
        <v>29023206.186848417</v>
      </c>
      <c r="R28" s="32">
        <v>28514609.872210804</v>
      </c>
      <c r="S28" s="57"/>
      <c r="T28" s="57"/>
      <c r="U28" s="57"/>
      <c r="X28" s="27" t="s">
        <v>19</v>
      </c>
      <c r="Y28" s="30" t="s">
        <v>3</v>
      </c>
      <c r="Z28" s="30" t="s">
        <v>62</v>
      </c>
      <c r="AA28" s="33">
        <v>5529266.7888705824</v>
      </c>
      <c r="AB28" s="33">
        <v>5645888.5647246735</v>
      </c>
      <c r="AC28" s="34">
        <v>5151100.6118094521</v>
      </c>
      <c r="AD28" s="57"/>
      <c r="AE28" s="57"/>
      <c r="AF28" s="57"/>
    </row>
    <row r="29" spans="1:32" x14ac:dyDescent="0.2">
      <c r="A29" s="26"/>
      <c r="B29" s="27" t="s">
        <v>20</v>
      </c>
      <c r="C29" s="28" t="s">
        <v>4</v>
      </c>
      <c r="D29" s="28" t="s">
        <v>63</v>
      </c>
      <c r="E29" s="28">
        <v>17530510.383140568</v>
      </c>
      <c r="F29" s="28">
        <v>18313965.090072922</v>
      </c>
      <c r="G29" s="29">
        <v>17983581.13446068</v>
      </c>
      <c r="H29" s="56" t="e">
        <f>SUM(E29:E34)-H30</f>
        <v>#REF!</v>
      </c>
      <c r="I29" s="56" t="e">
        <f>SUM(F29:F34)-I30</f>
        <v>#REF!</v>
      </c>
      <c r="J29" s="56" t="e">
        <f>SUM(G29:G34)-J30</f>
        <v>#REF!</v>
      </c>
      <c r="L29" s="35"/>
      <c r="M29" s="27" t="s">
        <v>20</v>
      </c>
      <c r="N29" s="30" t="s">
        <v>4</v>
      </c>
      <c r="O29" s="30" t="s">
        <v>63</v>
      </c>
      <c r="P29" s="31">
        <v>10458187.498177243</v>
      </c>
      <c r="Q29" s="31">
        <v>11011822.729986198</v>
      </c>
      <c r="R29" s="32">
        <v>11108820.384386802</v>
      </c>
      <c r="S29" s="56" t="e">
        <f>SUM(P29:P34)-S30</f>
        <v>#REF!</v>
      </c>
      <c r="T29" s="56" t="e">
        <f>SUM(Q29:Q34)-T30</f>
        <v>#REF!</v>
      </c>
      <c r="U29" s="56" t="e">
        <f>SUM(R29:R34)-U30</f>
        <v>#REF!</v>
      </c>
      <c r="X29" s="27" t="s">
        <v>20</v>
      </c>
      <c r="Y29" s="30" t="s">
        <v>4</v>
      </c>
      <c r="Z29" s="30" t="s">
        <v>63</v>
      </c>
      <c r="AA29" s="33">
        <v>2252746.6904399232</v>
      </c>
      <c r="AB29" s="33">
        <v>2423947.1776471897</v>
      </c>
      <c r="AC29" s="34">
        <v>2422012.6480911598</v>
      </c>
      <c r="AD29" s="56" t="e">
        <f>SUM(AA29:AA34)-AD30</f>
        <v>#REF!</v>
      </c>
      <c r="AE29" s="56" t="e">
        <f>SUM(AB29:AB34)-AE30</f>
        <v>#REF!</v>
      </c>
      <c r="AF29" s="56" t="e">
        <f>SUM(AC29:AC34)-AF30</f>
        <v>#REF!</v>
      </c>
    </row>
    <row r="30" spans="1:32" x14ac:dyDescent="0.2">
      <c r="A30" s="26"/>
      <c r="B30" s="27" t="s">
        <v>20</v>
      </c>
      <c r="C30" s="28" t="s">
        <v>4</v>
      </c>
      <c r="D30" s="28" t="s">
        <v>64</v>
      </c>
      <c r="E30" s="28">
        <v>26887461.59214244</v>
      </c>
      <c r="F30" s="28">
        <v>28618961.080724061</v>
      </c>
      <c r="G30" s="29">
        <v>28205160.875064831</v>
      </c>
      <c r="H30" s="57" t="e">
        <f>#REF!</f>
        <v>#REF!</v>
      </c>
      <c r="I30" s="57" t="e">
        <f>#REF!</f>
        <v>#REF!</v>
      </c>
      <c r="J30" s="57" t="e">
        <f>#REF!</f>
        <v>#REF!</v>
      </c>
      <c r="L30" s="35"/>
      <c r="M30" s="27" t="s">
        <v>20</v>
      </c>
      <c r="N30" s="30" t="s">
        <v>4</v>
      </c>
      <c r="O30" s="30" t="s">
        <v>64</v>
      </c>
      <c r="P30" s="31">
        <v>17066663.438218631</v>
      </c>
      <c r="Q30" s="31">
        <v>17907452.302667521</v>
      </c>
      <c r="R30" s="32">
        <v>18169677.908927351</v>
      </c>
      <c r="S30" s="57" t="e">
        <f>#REF!</f>
        <v>#REF!</v>
      </c>
      <c r="T30" s="57" t="e">
        <f>#REF!</f>
        <v>#REF!</v>
      </c>
      <c r="U30" s="57" t="e">
        <f>#REF!</f>
        <v>#REF!</v>
      </c>
      <c r="X30" s="27" t="s">
        <v>20</v>
      </c>
      <c r="Y30" s="30" t="s">
        <v>4</v>
      </c>
      <c r="Z30" s="30" t="s">
        <v>64</v>
      </c>
      <c r="AA30" s="33">
        <v>3504723.4615954026</v>
      </c>
      <c r="AB30" s="33">
        <v>3815414.6029950315</v>
      </c>
      <c r="AC30" s="34">
        <v>3773256.9738975628</v>
      </c>
      <c r="AD30" s="57" t="e">
        <f>#REF!</f>
        <v>#REF!</v>
      </c>
      <c r="AE30" s="57" t="e">
        <f>#REF!</f>
        <v>#REF!</v>
      </c>
      <c r="AF30" s="57" t="e">
        <f>#REF!</f>
        <v>#REF!</v>
      </c>
    </row>
    <row r="31" spans="1:32" x14ac:dyDescent="0.2">
      <c r="A31" s="26"/>
      <c r="B31" s="27" t="s">
        <v>20</v>
      </c>
      <c r="C31" s="28" t="s">
        <v>4</v>
      </c>
      <c r="D31" s="28" t="s">
        <v>65</v>
      </c>
      <c r="E31" s="28">
        <v>30509104.165695738</v>
      </c>
      <c r="F31" s="28">
        <v>32175177.618669353</v>
      </c>
      <c r="G31" s="29">
        <v>31541557.496853162</v>
      </c>
      <c r="H31" s="57"/>
      <c r="I31" s="57"/>
      <c r="J31" s="57"/>
      <c r="L31" s="35"/>
      <c r="M31" s="27" t="s">
        <v>20</v>
      </c>
      <c r="N31" s="30" t="s">
        <v>4</v>
      </c>
      <c r="O31" s="30" t="s">
        <v>65</v>
      </c>
      <c r="P31" s="31">
        <v>20557312.626971114</v>
      </c>
      <c r="Q31" s="31">
        <v>21407595.943789937</v>
      </c>
      <c r="R31" s="32">
        <v>21120846.378496442</v>
      </c>
      <c r="S31" s="57"/>
      <c r="T31" s="57"/>
      <c r="U31" s="57"/>
      <c r="X31" s="27" t="s">
        <v>20</v>
      </c>
      <c r="Y31" s="30" t="s">
        <v>4</v>
      </c>
      <c r="Z31" s="30" t="s">
        <v>65</v>
      </c>
      <c r="AA31" s="33">
        <v>3854271.321692124</v>
      </c>
      <c r="AB31" s="33">
        <v>4127469.2946424079</v>
      </c>
      <c r="AC31" s="34">
        <v>4078953.6534342691</v>
      </c>
      <c r="AD31" s="57"/>
      <c r="AE31" s="57"/>
      <c r="AF31" s="57"/>
    </row>
    <row r="32" spans="1:32" x14ac:dyDescent="0.2">
      <c r="A32" s="26"/>
      <c r="B32" s="27" t="s">
        <v>20</v>
      </c>
      <c r="C32" s="28" t="s">
        <v>4</v>
      </c>
      <c r="D32" s="28" t="s">
        <v>66</v>
      </c>
      <c r="E32" s="28">
        <v>65756734.444190279</v>
      </c>
      <c r="F32" s="28">
        <v>67097436.599651359</v>
      </c>
      <c r="G32" s="29">
        <v>65459720.811140671</v>
      </c>
      <c r="H32" s="57"/>
      <c r="I32" s="57"/>
      <c r="J32" s="57"/>
      <c r="L32" s="35"/>
      <c r="M32" s="27" t="s">
        <v>20</v>
      </c>
      <c r="N32" s="30" t="s">
        <v>4</v>
      </c>
      <c r="O32" s="30" t="s">
        <v>66</v>
      </c>
      <c r="P32" s="31">
        <v>43426062.995542862</v>
      </c>
      <c r="Q32" s="31">
        <v>45261214.656127863</v>
      </c>
      <c r="R32" s="32">
        <v>43066458.715671062</v>
      </c>
      <c r="S32" s="57"/>
      <c r="T32" s="57"/>
      <c r="U32" s="57"/>
      <c r="X32" s="27" t="s">
        <v>20</v>
      </c>
      <c r="Y32" s="30" t="s">
        <v>4</v>
      </c>
      <c r="Z32" s="30" t="s">
        <v>66</v>
      </c>
      <c r="AA32" s="33">
        <v>8163859.615238768</v>
      </c>
      <c r="AB32" s="33">
        <v>8650602.999407338</v>
      </c>
      <c r="AC32" s="34">
        <v>8011939.654830317</v>
      </c>
      <c r="AD32" s="57"/>
      <c r="AE32" s="57"/>
      <c r="AF32" s="57"/>
    </row>
    <row r="33" spans="1:32" x14ac:dyDescent="0.2">
      <c r="A33" s="26"/>
      <c r="B33" s="27" t="s">
        <v>20</v>
      </c>
      <c r="C33" s="28" t="s">
        <v>4</v>
      </c>
      <c r="D33" s="28" t="s">
        <v>67</v>
      </c>
      <c r="E33" s="28">
        <v>52718213.600062564</v>
      </c>
      <c r="F33" s="28">
        <v>54634699.394410826</v>
      </c>
      <c r="G33" s="29">
        <v>53624731.191100687</v>
      </c>
      <c r="H33" s="57"/>
      <c r="I33" s="57"/>
      <c r="J33" s="57"/>
      <c r="L33" s="35"/>
      <c r="M33" s="27" t="s">
        <v>20</v>
      </c>
      <c r="N33" s="30" t="s">
        <v>4</v>
      </c>
      <c r="O33" s="30" t="s">
        <v>67</v>
      </c>
      <c r="P33" s="31">
        <v>36809621.878264569</v>
      </c>
      <c r="Q33" s="31">
        <v>37957803.441510484</v>
      </c>
      <c r="R33" s="32">
        <v>37345053.41628743</v>
      </c>
      <c r="S33" s="57"/>
      <c r="T33" s="57"/>
      <c r="U33" s="57"/>
      <c r="X33" s="27" t="s">
        <v>20</v>
      </c>
      <c r="Y33" s="30" t="s">
        <v>4</v>
      </c>
      <c r="Z33" s="30" t="s">
        <v>67</v>
      </c>
      <c r="AA33" s="33">
        <v>6952645.692598206</v>
      </c>
      <c r="AB33" s="33">
        <v>7363683.8394444054</v>
      </c>
      <c r="AC33" s="34">
        <v>7172105.7073672693</v>
      </c>
      <c r="AD33" s="57"/>
      <c r="AE33" s="57"/>
      <c r="AF33" s="57"/>
    </row>
    <row r="34" spans="1:32" x14ac:dyDescent="0.2">
      <c r="A34" s="26"/>
      <c r="B34" s="27" t="s">
        <v>20</v>
      </c>
      <c r="C34" s="28" t="s">
        <v>4</v>
      </c>
      <c r="D34" s="28" t="s">
        <v>68</v>
      </c>
      <c r="E34" s="28">
        <v>42372570.327781387</v>
      </c>
      <c r="F34" s="28">
        <v>44668303.69878798</v>
      </c>
      <c r="G34" s="29">
        <v>44158761.267240278</v>
      </c>
      <c r="H34" s="57"/>
      <c r="I34" s="57"/>
      <c r="J34" s="57"/>
      <c r="L34" s="35"/>
      <c r="M34" s="27" t="s">
        <v>20</v>
      </c>
      <c r="N34" s="30" t="s">
        <v>4</v>
      </c>
      <c r="O34" s="30" t="s">
        <v>68</v>
      </c>
      <c r="P34" s="31">
        <v>34580962.31727092</v>
      </c>
      <c r="Q34" s="31">
        <v>36539992.415079728</v>
      </c>
      <c r="R34" s="32">
        <v>36284450.952623859</v>
      </c>
      <c r="S34" s="57"/>
      <c r="T34" s="57"/>
      <c r="U34" s="57"/>
      <c r="X34" s="27" t="s">
        <v>20</v>
      </c>
      <c r="Y34" s="30" t="s">
        <v>4</v>
      </c>
      <c r="Z34" s="30" t="s">
        <v>68</v>
      </c>
      <c r="AA34" s="33">
        <v>5279428.8837281475</v>
      </c>
      <c r="AB34" s="33">
        <v>5618882.0858636303</v>
      </c>
      <c r="AC34" s="34">
        <v>5522445.9490834204</v>
      </c>
      <c r="AD34" s="57"/>
      <c r="AE34" s="57"/>
      <c r="AF34" s="57"/>
    </row>
    <row r="35" spans="1:32" x14ac:dyDescent="0.2">
      <c r="A35" s="26"/>
      <c r="B35" s="27" t="s">
        <v>21</v>
      </c>
      <c r="C35" s="28" t="s">
        <v>5</v>
      </c>
      <c r="D35" s="28" t="s">
        <v>69</v>
      </c>
      <c r="E35" s="28">
        <v>25250247.600257888</v>
      </c>
      <c r="F35" s="28">
        <v>24853306.239551526</v>
      </c>
      <c r="G35" s="29">
        <v>24293995.798966758</v>
      </c>
      <c r="H35" s="56" t="e">
        <f>SUM(E35:E38)-H36</f>
        <v>#REF!</v>
      </c>
      <c r="I35" s="56" t="e">
        <f>SUM(F35:F38)-I36</f>
        <v>#REF!</v>
      </c>
      <c r="J35" s="56" t="e">
        <f>SUM(G35:G38)-J36</f>
        <v>#REF!</v>
      </c>
      <c r="L35" s="35"/>
      <c r="M35" s="27" t="s">
        <v>21</v>
      </c>
      <c r="N35" s="30" t="s">
        <v>5</v>
      </c>
      <c r="O35" s="30" t="s">
        <v>69</v>
      </c>
      <c r="P35" s="31">
        <v>11766201.074161395</v>
      </c>
      <c r="Q35" s="31">
        <v>11528246.718809377</v>
      </c>
      <c r="R35" s="32">
        <v>10749275.330209741</v>
      </c>
      <c r="S35" s="56" t="e">
        <f>SUM(P35:P38)-S36</f>
        <v>#REF!</v>
      </c>
      <c r="T35" s="56" t="e">
        <f>SUM(Q35:Q38)-T36</f>
        <v>#REF!</v>
      </c>
      <c r="U35" s="56" t="e">
        <f>SUM(R35:R38)-U36</f>
        <v>#REF!</v>
      </c>
      <c r="X35" s="27" t="s">
        <v>21</v>
      </c>
      <c r="Y35" s="30" t="s">
        <v>5</v>
      </c>
      <c r="Z35" s="30" t="s">
        <v>69</v>
      </c>
      <c r="AA35" s="33">
        <v>2543695.2318748152</v>
      </c>
      <c r="AB35" s="33">
        <v>2233840.8366352022</v>
      </c>
      <c r="AC35" s="34">
        <v>2011424.3707263113</v>
      </c>
      <c r="AD35" s="56" t="e">
        <f>SUM(AA35:AA38)-AD36</f>
        <v>#REF!</v>
      </c>
      <c r="AE35" s="56" t="e">
        <f>SUM(AB35:AB38)-AE36</f>
        <v>#REF!</v>
      </c>
      <c r="AF35" s="56" t="e">
        <f>SUM(AC35:AC38)-AF36</f>
        <v>#REF!</v>
      </c>
    </row>
    <row r="36" spans="1:32" x14ac:dyDescent="0.2">
      <c r="A36" s="26"/>
      <c r="B36" s="27" t="s">
        <v>21</v>
      </c>
      <c r="C36" s="28" t="s">
        <v>5</v>
      </c>
      <c r="D36" s="28" t="s">
        <v>70</v>
      </c>
      <c r="E36" s="28">
        <v>36226706.26562243</v>
      </c>
      <c r="F36" s="28">
        <v>36817634.82706178</v>
      </c>
      <c r="G36" s="29">
        <v>35695472.598521642</v>
      </c>
      <c r="H36" s="57" t="e">
        <f>#REF!</f>
        <v>#REF!</v>
      </c>
      <c r="I36" s="57" t="e">
        <f>#REF!</f>
        <v>#REF!</v>
      </c>
      <c r="J36" s="57" t="e">
        <f>#REF!</f>
        <v>#REF!</v>
      </c>
      <c r="L36" s="35"/>
      <c r="M36" s="27" t="s">
        <v>21</v>
      </c>
      <c r="N36" s="30" t="s">
        <v>5</v>
      </c>
      <c r="O36" s="30" t="s">
        <v>70</v>
      </c>
      <c r="P36" s="31">
        <v>18461170.987654235</v>
      </c>
      <c r="Q36" s="31">
        <v>18245504.946590494</v>
      </c>
      <c r="R36" s="32">
        <v>17370672.788371328</v>
      </c>
      <c r="S36" s="57" t="e">
        <f>#REF!</f>
        <v>#REF!</v>
      </c>
      <c r="T36" s="57" t="e">
        <f>#REF!</f>
        <v>#REF!</v>
      </c>
      <c r="U36" s="57" t="e">
        <f>#REF!</f>
        <v>#REF!</v>
      </c>
      <c r="X36" s="27" t="s">
        <v>21</v>
      </c>
      <c r="Y36" s="30" t="s">
        <v>5</v>
      </c>
      <c r="Z36" s="30" t="s">
        <v>70</v>
      </c>
      <c r="AA36" s="33">
        <v>3780170.4869621377</v>
      </c>
      <c r="AB36" s="33">
        <v>3408656.1628292501</v>
      </c>
      <c r="AC36" s="34">
        <v>3125550.3155611507</v>
      </c>
      <c r="AD36" s="57" t="e">
        <f>#REF!</f>
        <v>#REF!</v>
      </c>
      <c r="AE36" s="57" t="e">
        <f>#REF!</f>
        <v>#REF!</v>
      </c>
      <c r="AF36" s="57" t="e">
        <f>#REF!</f>
        <v>#REF!</v>
      </c>
    </row>
    <row r="37" spans="1:32" x14ac:dyDescent="0.2">
      <c r="A37" s="26"/>
      <c r="B37" s="27" t="s">
        <v>21</v>
      </c>
      <c r="C37" s="28" t="s">
        <v>5</v>
      </c>
      <c r="D37" s="28" t="s">
        <v>71</v>
      </c>
      <c r="E37" s="28">
        <v>26744460.483221028</v>
      </c>
      <c r="F37" s="28">
        <v>25642939.571688976</v>
      </c>
      <c r="G37" s="29">
        <v>24530727.242572919</v>
      </c>
      <c r="H37" s="57"/>
      <c r="I37" s="57"/>
      <c r="J37" s="57"/>
      <c r="L37" s="35"/>
      <c r="M37" s="27" t="s">
        <v>21</v>
      </c>
      <c r="N37" s="30" t="s">
        <v>5</v>
      </c>
      <c r="O37" s="30" t="s">
        <v>71</v>
      </c>
      <c r="P37" s="31">
        <v>11478226.658792796</v>
      </c>
      <c r="Q37" s="31">
        <v>10651826.023448579</v>
      </c>
      <c r="R37" s="32">
        <v>9467899.8084049337</v>
      </c>
      <c r="S37" s="57"/>
      <c r="T37" s="57"/>
      <c r="U37" s="57"/>
      <c r="X37" s="27" t="s">
        <v>21</v>
      </c>
      <c r="Y37" s="30" t="s">
        <v>5</v>
      </c>
      <c r="Z37" s="30" t="s">
        <v>71</v>
      </c>
      <c r="AA37" s="33">
        <v>2430052.3851666744</v>
      </c>
      <c r="AB37" s="33">
        <v>2025993.546582832</v>
      </c>
      <c r="AC37" s="34">
        <v>1640884.9923766712</v>
      </c>
      <c r="AD37" s="57"/>
      <c r="AE37" s="57"/>
      <c r="AF37" s="57"/>
    </row>
    <row r="38" spans="1:32" x14ac:dyDescent="0.2">
      <c r="A38" s="26"/>
      <c r="B38" s="27" t="s">
        <v>21</v>
      </c>
      <c r="C38" s="28" t="s">
        <v>5</v>
      </c>
      <c r="D38" s="28" t="s">
        <v>72</v>
      </c>
      <c r="E38" s="28">
        <v>18392420.777023338</v>
      </c>
      <c r="F38" s="28">
        <v>18435296.855124455</v>
      </c>
      <c r="G38" s="29">
        <v>17217871.169476051</v>
      </c>
      <c r="H38" s="56"/>
      <c r="I38" s="56"/>
      <c r="J38" s="56"/>
      <c r="L38" s="35"/>
      <c r="M38" s="27" t="s">
        <v>21</v>
      </c>
      <c r="N38" s="30" t="s">
        <v>5</v>
      </c>
      <c r="O38" s="30" t="s">
        <v>72</v>
      </c>
      <c r="P38" s="31">
        <v>8667131.9579941742</v>
      </c>
      <c r="Q38" s="31">
        <v>8305439.5491891988</v>
      </c>
      <c r="R38" s="32">
        <v>7783097.5653367564</v>
      </c>
      <c r="S38" s="56"/>
      <c r="T38" s="56"/>
      <c r="U38" s="56"/>
      <c r="X38" s="27" t="s">
        <v>21</v>
      </c>
      <c r="Y38" s="30" t="s">
        <v>5</v>
      </c>
      <c r="Z38" s="30" t="s">
        <v>72</v>
      </c>
      <c r="AA38" s="33">
        <v>2111310.6408477742</v>
      </c>
      <c r="AB38" s="33">
        <v>1850439.6032665269</v>
      </c>
      <c r="AC38" s="34">
        <v>1649421.1670424659</v>
      </c>
      <c r="AD38" s="56"/>
      <c r="AE38" s="56"/>
      <c r="AF38" s="56"/>
    </row>
    <row r="39" spans="1:32" x14ac:dyDescent="0.2">
      <c r="A39" s="26"/>
      <c r="B39" s="27" t="s">
        <v>21</v>
      </c>
      <c r="C39" s="28" t="s">
        <v>6</v>
      </c>
      <c r="D39" s="28" t="s">
        <v>73</v>
      </c>
      <c r="E39" s="28">
        <v>14746813.440640086</v>
      </c>
      <c r="F39" s="28">
        <v>15331127.216175659</v>
      </c>
      <c r="G39" s="29">
        <v>14880741.514429603</v>
      </c>
      <c r="H39" s="56" t="e">
        <f>SUM(E39:E42)-H40</f>
        <v>#REF!</v>
      </c>
      <c r="I39" s="56" t="e">
        <f>SUM(F39:F42)-I40</f>
        <v>#REF!</v>
      </c>
      <c r="J39" s="56" t="e">
        <f>SUM(G39:G42)-J40</f>
        <v>#REF!</v>
      </c>
      <c r="L39" s="35"/>
      <c r="M39" s="27" t="s">
        <v>21</v>
      </c>
      <c r="N39" s="30" t="s">
        <v>6</v>
      </c>
      <c r="O39" s="30" t="s">
        <v>73</v>
      </c>
      <c r="P39" s="31">
        <v>8195507.7765825382</v>
      </c>
      <c r="Q39" s="31">
        <v>8025322.327298075</v>
      </c>
      <c r="R39" s="32">
        <v>8155415.7412411822</v>
      </c>
      <c r="S39" s="56" t="e">
        <f>SUM(P39:P42)-S40</f>
        <v>#REF!</v>
      </c>
      <c r="T39" s="56" t="e">
        <f>SUM(Q39:Q42)-T40</f>
        <v>#REF!</v>
      </c>
      <c r="U39" s="56" t="e">
        <f>SUM(R39:R42)-U40</f>
        <v>#REF!</v>
      </c>
      <c r="X39" s="27" t="s">
        <v>21</v>
      </c>
      <c r="Y39" s="30" t="s">
        <v>6</v>
      </c>
      <c r="Z39" s="30" t="s">
        <v>73</v>
      </c>
      <c r="AA39" s="33">
        <v>1664805.7359007378</v>
      </c>
      <c r="AB39" s="33">
        <v>1605023.4812954066</v>
      </c>
      <c r="AC39" s="34">
        <v>1369000.9356496234</v>
      </c>
      <c r="AD39" s="56" t="e">
        <f>SUM(AA39:AA42)-AD40</f>
        <v>#REF!</v>
      </c>
      <c r="AE39" s="56" t="e">
        <f>SUM(AB39:AB42)-AE40</f>
        <v>#REF!</v>
      </c>
      <c r="AF39" s="56" t="e">
        <f>SUM(AC39:AC42)-AF40</f>
        <v>#REF!</v>
      </c>
    </row>
    <row r="40" spans="1:32" x14ac:dyDescent="0.2">
      <c r="A40" s="26"/>
      <c r="B40" s="27" t="s">
        <v>21</v>
      </c>
      <c r="C40" s="28" t="s">
        <v>6</v>
      </c>
      <c r="D40" s="28" t="s">
        <v>74</v>
      </c>
      <c r="E40" s="28">
        <v>56459834.241457723</v>
      </c>
      <c r="F40" s="28">
        <v>56658538.95126114</v>
      </c>
      <c r="G40" s="29">
        <v>54611165.795134909</v>
      </c>
      <c r="H40" s="57" t="e">
        <f>#REF!</f>
        <v>#REF!</v>
      </c>
      <c r="I40" s="57" t="e">
        <f>#REF!</f>
        <v>#REF!</v>
      </c>
      <c r="J40" s="57" t="e">
        <f>#REF!</f>
        <v>#REF!</v>
      </c>
      <c r="L40" s="35"/>
      <c r="M40" s="27" t="s">
        <v>21</v>
      </c>
      <c r="N40" s="30" t="s">
        <v>6</v>
      </c>
      <c r="O40" s="30" t="s">
        <v>74</v>
      </c>
      <c r="P40" s="31">
        <v>24485270.973770231</v>
      </c>
      <c r="Q40" s="31">
        <v>23938228.955854408</v>
      </c>
      <c r="R40" s="32">
        <v>20952263.378562212</v>
      </c>
      <c r="S40" s="57" t="e">
        <f>#REF!</f>
        <v>#REF!</v>
      </c>
      <c r="T40" s="57" t="e">
        <f>#REF!</f>
        <v>#REF!</v>
      </c>
      <c r="U40" s="57" t="e">
        <f>#REF!</f>
        <v>#REF!</v>
      </c>
      <c r="X40" s="27" t="s">
        <v>21</v>
      </c>
      <c r="Y40" s="30" t="s">
        <v>6</v>
      </c>
      <c r="Z40" s="30" t="s">
        <v>74</v>
      </c>
      <c r="AA40" s="33">
        <v>5710852.9514605626</v>
      </c>
      <c r="AB40" s="33">
        <v>5375094.7602277631</v>
      </c>
      <c r="AC40" s="34">
        <v>4342854.468650626</v>
      </c>
      <c r="AD40" s="57" t="e">
        <f>#REF!</f>
        <v>#REF!</v>
      </c>
      <c r="AE40" s="57" t="e">
        <f>#REF!</f>
        <v>#REF!</v>
      </c>
      <c r="AF40" s="57" t="e">
        <f>#REF!</f>
        <v>#REF!</v>
      </c>
    </row>
    <row r="41" spans="1:32" x14ac:dyDescent="0.2">
      <c r="A41" s="26"/>
      <c r="B41" s="27" t="s">
        <v>21</v>
      </c>
      <c r="C41" s="28" t="s">
        <v>6</v>
      </c>
      <c r="D41" s="28" t="s">
        <v>75</v>
      </c>
      <c r="E41" s="28">
        <v>40125543.06911575</v>
      </c>
      <c r="F41" s="28">
        <v>42007127.004154392</v>
      </c>
      <c r="G41" s="29">
        <v>41286854.534590259</v>
      </c>
      <c r="H41" s="57"/>
      <c r="I41" s="57"/>
      <c r="J41" s="57"/>
      <c r="L41" s="35"/>
      <c r="M41" s="27" t="s">
        <v>21</v>
      </c>
      <c r="N41" s="30" t="s">
        <v>6</v>
      </c>
      <c r="O41" s="30" t="s">
        <v>75</v>
      </c>
      <c r="P41" s="31">
        <v>25151875.562197499</v>
      </c>
      <c r="Q41" s="31">
        <v>24821396.959052615</v>
      </c>
      <c r="R41" s="32">
        <v>23879129.353670835</v>
      </c>
      <c r="S41" s="57"/>
      <c r="T41" s="57"/>
      <c r="U41" s="57"/>
      <c r="X41" s="27" t="s">
        <v>21</v>
      </c>
      <c r="Y41" s="30" t="s">
        <v>6</v>
      </c>
      <c r="Z41" s="30" t="s">
        <v>75</v>
      </c>
      <c r="AA41" s="33">
        <v>4902697.6768362662</v>
      </c>
      <c r="AB41" s="33">
        <v>4764038.8196543017</v>
      </c>
      <c r="AC41" s="34">
        <v>4178802.5782210422</v>
      </c>
      <c r="AD41" s="57"/>
      <c r="AE41" s="57"/>
      <c r="AF41" s="57"/>
    </row>
    <row r="42" spans="1:32" x14ac:dyDescent="0.2">
      <c r="A42" s="26"/>
      <c r="B42" s="27" t="s">
        <v>21</v>
      </c>
      <c r="C42" s="28" t="s">
        <v>6</v>
      </c>
      <c r="D42" s="28" t="s">
        <v>76</v>
      </c>
      <c r="E42" s="28">
        <v>30318819.943231199</v>
      </c>
      <c r="F42" s="28">
        <v>29665178.409178875</v>
      </c>
      <c r="G42" s="29">
        <v>28812685.504906222</v>
      </c>
      <c r="H42" s="57"/>
      <c r="I42" s="57"/>
      <c r="J42" s="57"/>
      <c r="L42" s="35"/>
      <c r="M42" s="27" t="s">
        <v>21</v>
      </c>
      <c r="N42" s="30" t="s">
        <v>6</v>
      </c>
      <c r="O42" s="30" t="s">
        <v>76</v>
      </c>
      <c r="P42" s="31">
        <v>16271091.362459684</v>
      </c>
      <c r="Q42" s="31">
        <v>15853907.115385432</v>
      </c>
      <c r="R42" s="32">
        <v>14193804.700226774</v>
      </c>
      <c r="S42" s="57"/>
      <c r="T42" s="57"/>
      <c r="U42" s="57"/>
      <c r="X42" s="27" t="s">
        <v>21</v>
      </c>
      <c r="Y42" s="30" t="s">
        <v>6</v>
      </c>
      <c r="Z42" s="30" t="s">
        <v>76</v>
      </c>
      <c r="AA42" s="33">
        <v>2821130.6246358315</v>
      </c>
      <c r="AB42" s="33">
        <v>2602455.6603279309</v>
      </c>
      <c r="AC42" s="34">
        <v>2082642.5736362091</v>
      </c>
      <c r="AD42" s="57"/>
      <c r="AE42" s="57"/>
      <c r="AF42" s="57"/>
    </row>
    <row r="43" spans="1:32" x14ac:dyDescent="0.2">
      <c r="A43" s="26"/>
      <c r="B43" s="27" t="s">
        <v>21</v>
      </c>
      <c r="C43" s="28" t="s">
        <v>15</v>
      </c>
      <c r="D43" s="28" t="s">
        <v>77</v>
      </c>
      <c r="E43" s="28">
        <v>39425056.786659189</v>
      </c>
      <c r="F43" s="28">
        <v>39382005.145572007</v>
      </c>
      <c r="G43" s="29">
        <v>38166083.957064897</v>
      </c>
      <c r="H43" s="56" t="e">
        <f>SUM(E43:E46)-H44</f>
        <v>#REF!</v>
      </c>
      <c r="I43" s="56" t="e">
        <f>SUM(F43:F46)-I44</f>
        <v>#REF!</v>
      </c>
      <c r="J43" s="56" t="e">
        <f>SUM(G43:G46)-J44</f>
        <v>#REF!</v>
      </c>
      <c r="L43" s="35"/>
      <c r="M43" s="27" t="s">
        <v>21</v>
      </c>
      <c r="N43" s="30" t="s">
        <v>15</v>
      </c>
      <c r="O43" s="30" t="s">
        <v>77</v>
      </c>
      <c r="P43" s="31">
        <v>32234841.667340029</v>
      </c>
      <c r="Q43" s="31">
        <v>30133735.653336346</v>
      </c>
      <c r="R43" s="32">
        <v>28294258.345038667</v>
      </c>
      <c r="S43" s="56" t="e">
        <f>SUM(P43:P46)-S44</f>
        <v>#REF!</v>
      </c>
      <c r="T43" s="56" t="e">
        <f>SUM(Q43:Q46)-T44</f>
        <v>#REF!</v>
      </c>
      <c r="U43" s="56" t="e">
        <f>SUM(R43:R46)-U44</f>
        <v>#REF!</v>
      </c>
      <c r="X43" s="27" t="s">
        <v>21</v>
      </c>
      <c r="Y43" s="30" t="s">
        <v>15</v>
      </c>
      <c r="Z43" s="30" t="s">
        <v>77</v>
      </c>
      <c r="AA43" s="33">
        <v>4532060.6716055581</v>
      </c>
      <c r="AB43" s="33">
        <v>4185683.6651988048</v>
      </c>
      <c r="AC43" s="34">
        <v>3716849.6711360556</v>
      </c>
      <c r="AD43" s="56" t="e">
        <f>SUM(AA43:AA46)-AD44</f>
        <v>#REF!</v>
      </c>
      <c r="AE43" s="56" t="e">
        <f>SUM(AB43:AB46)-AE44</f>
        <v>#REF!</v>
      </c>
      <c r="AF43" s="56" t="e">
        <f>SUM(AC43:AC46)-AF44</f>
        <v>#REF!</v>
      </c>
    </row>
    <row r="44" spans="1:32" x14ac:dyDescent="0.2">
      <c r="A44" s="26"/>
      <c r="B44" s="27" t="s">
        <v>21</v>
      </c>
      <c r="C44" s="28" t="s">
        <v>15</v>
      </c>
      <c r="D44" s="28" t="s">
        <v>78</v>
      </c>
      <c r="E44" s="28">
        <v>10078796.775678683</v>
      </c>
      <c r="F44" s="28">
        <v>10816973.195682453</v>
      </c>
      <c r="G44" s="29">
        <v>10625727.236459428</v>
      </c>
      <c r="H44" s="57" t="e">
        <f>#REF!</f>
        <v>#REF!</v>
      </c>
      <c r="I44" s="57" t="e">
        <f>#REF!</f>
        <v>#REF!</v>
      </c>
      <c r="J44" s="57" t="e">
        <f>#REF!</f>
        <v>#REF!</v>
      </c>
      <c r="L44" s="35"/>
      <c r="M44" s="27" t="s">
        <v>21</v>
      </c>
      <c r="N44" s="30" t="s">
        <v>15</v>
      </c>
      <c r="O44" s="30" t="s">
        <v>78</v>
      </c>
      <c r="P44" s="31">
        <v>6083922.5627414566</v>
      </c>
      <c r="Q44" s="31">
        <v>5884728.7139803125</v>
      </c>
      <c r="R44" s="32">
        <v>5823468.1878058473</v>
      </c>
      <c r="S44" s="57" t="e">
        <f>#REF!</f>
        <v>#REF!</v>
      </c>
      <c r="T44" s="57" t="e">
        <f>#REF!</f>
        <v>#REF!</v>
      </c>
      <c r="U44" s="57" t="e">
        <f>#REF!</f>
        <v>#REF!</v>
      </c>
      <c r="X44" s="27" t="s">
        <v>21</v>
      </c>
      <c r="Y44" s="30" t="s">
        <v>15</v>
      </c>
      <c r="Z44" s="30" t="s">
        <v>78</v>
      </c>
      <c r="AA44" s="33">
        <v>1332170.7128675519</v>
      </c>
      <c r="AB44" s="33">
        <v>1323671.7520711974</v>
      </c>
      <c r="AC44" s="34">
        <v>1290293.1920389968</v>
      </c>
      <c r="AD44" s="57" t="e">
        <f>#REF!</f>
        <v>#REF!</v>
      </c>
      <c r="AE44" s="57" t="e">
        <f>#REF!</f>
        <v>#REF!</v>
      </c>
      <c r="AF44" s="57" t="e">
        <f>#REF!</f>
        <v>#REF!</v>
      </c>
    </row>
    <row r="45" spans="1:32" x14ac:dyDescent="0.2">
      <c r="A45" s="26"/>
      <c r="B45" s="27" t="s">
        <v>21</v>
      </c>
      <c r="C45" s="28" t="s">
        <v>15</v>
      </c>
      <c r="D45" s="28" t="s">
        <v>79</v>
      </c>
      <c r="E45" s="28">
        <v>38188478.912100613</v>
      </c>
      <c r="F45" s="28">
        <v>38751230.060410544</v>
      </c>
      <c r="G45" s="29">
        <v>37986850.115104571</v>
      </c>
      <c r="H45" s="57"/>
      <c r="I45" s="57"/>
      <c r="J45" s="57"/>
      <c r="L45" s="35"/>
      <c r="M45" s="27" t="s">
        <v>21</v>
      </c>
      <c r="N45" s="30" t="s">
        <v>15</v>
      </c>
      <c r="O45" s="30" t="s">
        <v>79</v>
      </c>
      <c r="P45" s="31">
        <v>16678095.326316081</v>
      </c>
      <c r="Q45" s="31">
        <v>16756274.975980341</v>
      </c>
      <c r="R45" s="32">
        <v>14634058.004094642</v>
      </c>
      <c r="S45" s="57"/>
      <c r="T45" s="57"/>
      <c r="U45" s="57"/>
      <c r="X45" s="27" t="s">
        <v>21</v>
      </c>
      <c r="Y45" s="30" t="s">
        <v>15</v>
      </c>
      <c r="Z45" s="30" t="s">
        <v>79</v>
      </c>
      <c r="AA45" s="33">
        <v>3453700.1612461335</v>
      </c>
      <c r="AB45" s="33">
        <v>3466177.9925373113</v>
      </c>
      <c r="AC45" s="34">
        <v>2943179.6880365768</v>
      </c>
      <c r="AD45" s="57"/>
      <c r="AE45" s="57"/>
      <c r="AF45" s="57"/>
    </row>
    <row r="46" spans="1:32" x14ac:dyDescent="0.2">
      <c r="A46" s="26"/>
      <c r="B46" s="27" t="s">
        <v>21</v>
      </c>
      <c r="C46" s="28" t="s">
        <v>15</v>
      </c>
      <c r="D46" s="28" t="s">
        <v>80</v>
      </c>
      <c r="E46" s="28">
        <v>45142360.88709458</v>
      </c>
      <c r="F46" s="28">
        <v>45580913.321293809</v>
      </c>
      <c r="G46" s="29">
        <v>44305247.261337228</v>
      </c>
      <c r="H46" s="57"/>
      <c r="I46" s="57"/>
      <c r="J46" s="57"/>
      <c r="L46" s="35"/>
      <c r="M46" s="27" t="s">
        <v>21</v>
      </c>
      <c r="N46" s="30" t="s">
        <v>15</v>
      </c>
      <c r="O46" s="30" t="s">
        <v>80</v>
      </c>
      <c r="P46" s="31">
        <v>16019720.694908721</v>
      </c>
      <c r="Q46" s="31">
        <v>15741680.444494594</v>
      </c>
      <c r="R46" s="32">
        <v>13663400.730820596</v>
      </c>
      <c r="S46" s="57"/>
      <c r="T46" s="57"/>
      <c r="U46" s="57"/>
      <c r="X46" s="27" t="s">
        <v>21</v>
      </c>
      <c r="Y46" s="30" t="s">
        <v>15</v>
      </c>
      <c r="Z46" s="30" t="s">
        <v>80</v>
      </c>
      <c r="AA46" s="33">
        <v>4224229.0679050554</v>
      </c>
      <c r="AB46" s="33">
        <v>4058436.7697390839</v>
      </c>
      <c r="AC46" s="34">
        <v>3481660.9595765709</v>
      </c>
      <c r="AD46" s="57"/>
      <c r="AE46" s="57"/>
      <c r="AF46" s="57"/>
    </row>
    <row r="47" spans="1:32" x14ac:dyDescent="0.2">
      <c r="A47" s="26"/>
      <c r="B47" s="27" t="s">
        <v>21</v>
      </c>
      <c r="C47" s="28" t="s">
        <v>7</v>
      </c>
      <c r="D47" s="28" t="s">
        <v>81</v>
      </c>
      <c r="E47" s="28">
        <v>27762525.725338366</v>
      </c>
      <c r="F47" s="28">
        <v>26942202.456647743</v>
      </c>
      <c r="G47" s="29">
        <v>23913084.434432317</v>
      </c>
      <c r="H47" s="56" t="e">
        <f>SUM(E47:E51)-H48</f>
        <v>#REF!</v>
      </c>
      <c r="I47" s="56" t="e">
        <f>SUM(F47:F51)-I48</f>
        <v>#REF!</v>
      </c>
      <c r="J47" s="56" t="e">
        <f>SUM(G47:G51)-J48</f>
        <v>#REF!</v>
      </c>
      <c r="L47" s="35"/>
      <c r="M47" s="27" t="s">
        <v>21</v>
      </c>
      <c r="N47" s="30" t="s">
        <v>7</v>
      </c>
      <c r="O47" s="30" t="s">
        <v>81</v>
      </c>
      <c r="P47" s="31">
        <v>9685308.2071826104</v>
      </c>
      <c r="Q47" s="31">
        <v>9462433.5900525898</v>
      </c>
      <c r="R47" s="32">
        <v>7440445.2785130693</v>
      </c>
      <c r="S47" s="56" t="e">
        <f>SUM(P47:P51)-S48</f>
        <v>#REF!</v>
      </c>
      <c r="T47" s="56" t="e">
        <f>SUM(Q47:Q51)-T48</f>
        <v>#REF!</v>
      </c>
      <c r="U47" s="56" t="e">
        <f>SUM(R47:R51)-U48</f>
        <v>#REF!</v>
      </c>
      <c r="X47" s="27" t="s">
        <v>21</v>
      </c>
      <c r="Y47" s="30" t="s">
        <v>7</v>
      </c>
      <c r="Z47" s="30" t="s">
        <v>81</v>
      </c>
      <c r="AA47" s="33">
        <v>2364218.9306091457</v>
      </c>
      <c r="AB47" s="33">
        <v>2341557.6182314786</v>
      </c>
      <c r="AC47" s="34">
        <v>1631053.5923378884</v>
      </c>
      <c r="AD47" s="56" t="e">
        <f>SUM(AA47:AA51)-AD48</f>
        <v>#REF!</v>
      </c>
      <c r="AE47" s="56" t="e">
        <f>SUM(AB47:AB51)-AE48</f>
        <v>#REF!</v>
      </c>
      <c r="AF47" s="56" t="e">
        <f>SUM(AC47:AC51)-AF48</f>
        <v>#REF!</v>
      </c>
    </row>
    <row r="48" spans="1:32" x14ac:dyDescent="0.2">
      <c r="A48" s="26"/>
      <c r="B48" s="27" t="s">
        <v>21</v>
      </c>
      <c r="C48" s="28" t="s">
        <v>7</v>
      </c>
      <c r="D48" s="28" t="s">
        <v>82</v>
      </c>
      <c r="E48" s="28">
        <v>15283360.780305628</v>
      </c>
      <c r="F48" s="28">
        <v>15913740.618874835</v>
      </c>
      <c r="G48" s="29">
        <v>16601565.439579306</v>
      </c>
      <c r="H48" s="57" t="e">
        <f>#REF!</f>
        <v>#REF!</v>
      </c>
      <c r="I48" s="57" t="e">
        <f>#REF!</f>
        <v>#REF!</v>
      </c>
      <c r="J48" s="57" t="e">
        <f>#REF!</f>
        <v>#REF!</v>
      </c>
      <c r="L48" s="35"/>
      <c r="M48" s="27" t="s">
        <v>21</v>
      </c>
      <c r="N48" s="30" t="s">
        <v>7</v>
      </c>
      <c r="O48" s="30" t="s">
        <v>82</v>
      </c>
      <c r="P48" s="31">
        <v>16426548.259344909</v>
      </c>
      <c r="Q48" s="31">
        <v>16039821.966637131</v>
      </c>
      <c r="R48" s="32">
        <v>16475804.690216534</v>
      </c>
      <c r="S48" s="57" t="e">
        <f>#REF!</f>
        <v>#REF!</v>
      </c>
      <c r="T48" s="57" t="e">
        <f>#REF!</f>
        <v>#REF!</v>
      </c>
      <c r="U48" s="57" t="e">
        <f>#REF!</f>
        <v>#REF!</v>
      </c>
      <c r="X48" s="27" t="s">
        <v>21</v>
      </c>
      <c r="Y48" s="30" t="s">
        <v>7</v>
      </c>
      <c r="Z48" s="30" t="s">
        <v>82</v>
      </c>
      <c r="AA48" s="33">
        <v>1963294.0983005748</v>
      </c>
      <c r="AB48" s="33">
        <v>1973638.1273390565</v>
      </c>
      <c r="AC48" s="34">
        <v>1858360.6724718288</v>
      </c>
      <c r="AD48" s="57" t="e">
        <f>#REF!</f>
        <v>#REF!</v>
      </c>
      <c r="AE48" s="57" t="e">
        <f>#REF!</f>
        <v>#REF!</v>
      </c>
      <c r="AF48" s="57" t="e">
        <f>#REF!</f>
        <v>#REF!</v>
      </c>
    </row>
    <row r="49" spans="1:32" x14ac:dyDescent="0.2">
      <c r="A49" s="26"/>
      <c r="B49" s="27" t="s">
        <v>21</v>
      </c>
      <c r="C49" s="28" t="s">
        <v>7</v>
      </c>
      <c r="D49" s="28" t="s">
        <v>83</v>
      </c>
      <c r="E49" s="28">
        <v>40805255.557756014</v>
      </c>
      <c r="F49" s="28">
        <v>41097718.529351465</v>
      </c>
      <c r="G49" s="29">
        <v>40286922.843642749</v>
      </c>
      <c r="H49" s="57"/>
      <c r="I49" s="57"/>
      <c r="J49" s="57"/>
      <c r="L49" s="35"/>
      <c r="M49" s="27" t="s">
        <v>21</v>
      </c>
      <c r="N49" s="30" t="s">
        <v>7</v>
      </c>
      <c r="O49" s="30" t="s">
        <v>83</v>
      </c>
      <c r="P49" s="31">
        <v>16640103.536937034</v>
      </c>
      <c r="Q49" s="31">
        <v>16435701.746706177</v>
      </c>
      <c r="R49" s="32">
        <v>15070130.352454104</v>
      </c>
      <c r="S49" s="57"/>
      <c r="T49" s="57"/>
      <c r="U49" s="57"/>
      <c r="X49" s="27" t="s">
        <v>21</v>
      </c>
      <c r="Y49" s="30" t="s">
        <v>7</v>
      </c>
      <c r="Z49" s="30" t="s">
        <v>83</v>
      </c>
      <c r="AA49" s="33">
        <v>4253850.3750041546</v>
      </c>
      <c r="AB49" s="33">
        <v>4402994.3970757751</v>
      </c>
      <c r="AC49" s="34">
        <v>3719869.6267947564</v>
      </c>
      <c r="AD49" s="57"/>
      <c r="AE49" s="57"/>
      <c r="AF49" s="57"/>
    </row>
    <row r="50" spans="1:32" x14ac:dyDescent="0.2">
      <c r="A50" s="26"/>
      <c r="B50" s="27" t="s">
        <v>21</v>
      </c>
      <c r="C50" s="28" t="s">
        <v>7</v>
      </c>
      <c r="D50" s="28" t="s">
        <v>84</v>
      </c>
      <c r="E50" s="28">
        <v>21804232.755989272</v>
      </c>
      <c r="F50" s="28">
        <v>21782220.554937877</v>
      </c>
      <c r="G50" s="29">
        <v>21715819.872700486</v>
      </c>
      <c r="H50" s="57"/>
      <c r="I50" s="57"/>
      <c r="J50" s="57"/>
      <c r="L50" s="35"/>
      <c r="M50" s="27" t="s">
        <v>21</v>
      </c>
      <c r="N50" s="30" t="s">
        <v>7</v>
      </c>
      <c r="O50" s="30" t="s">
        <v>84</v>
      </c>
      <c r="P50" s="31">
        <v>10863013.642314566</v>
      </c>
      <c r="Q50" s="31">
        <v>10522489.783433834</v>
      </c>
      <c r="R50" s="32">
        <v>10160507.068771603</v>
      </c>
      <c r="S50" s="57"/>
      <c r="T50" s="57"/>
      <c r="U50" s="57"/>
      <c r="X50" s="27" t="s">
        <v>21</v>
      </c>
      <c r="Y50" s="30" t="s">
        <v>7</v>
      </c>
      <c r="Z50" s="30" t="s">
        <v>84</v>
      </c>
      <c r="AA50" s="33">
        <v>2359534.4997437871</v>
      </c>
      <c r="AB50" s="33">
        <v>2412723.9223175221</v>
      </c>
      <c r="AC50" s="34">
        <v>2166375.2208418958</v>
      </c>
      <c r="AD50" s="57"/>
      <c r="AE50" s="57"/>
      <c r="AF50" s="57"/>
    </row>
    <row r="51" spans="1:32" x14ac:dyDescent="0.2">
      <c r="A51" s="26"/>
      <c r="B51" s="27" t="s">
        <v>21</v>
      </c>
      <c r="C51" s="28" t="s">
        <v>7</v>
      </c>
      <c r="D51" s="28" t="s">
        <v>85</v>
      </c>
      <c r="E51" s="28">
        <v>39351414.666168123</v>
      </c>
      <c r="F51" s="28">
        <v>39208845.674138099</v>
      </c>
      <c r="G51" s="29">
        <v>38287792.395400248</v>
      </c>
      <c r="H51" s="57"/>
      <c r="I51" s="57"/>
      <c r="J51" s="57"/>
      <c r="L51" s="35"/>
      <c r="M51" s="27" t="s">
        <v>21</v>
      </c>
      <c r="N51" s="30" t="s">
        <v>7</v>
      </c>
      <c r="O51" s="30" t="s">
        <v>85</v>
      </c>
      <c r="P51" s="31">
        <v>16539727.636750912</v>
      </c>
      <c r="Q51" s="31">
        <v>16199938.994304264</v>
      </c>
      <c r="R51" s="32">
        <v>14404410.060333205</v>
      </c>
      <c r="S51" s="57"/>
      <c r="T51" s="57"/>
      <c r="U51" s="57"/>
      <c r="X51" s="27" t="s">
        <v>21</v>
      </c>
      <c r="Y51" s="30" t="s">
        <v>7</v>
      </c>
      <c r="Z51" s="30" t="s">
        <v>85</v>
      </c>
      <c r="AA51" s="33">
        <v>3598139.1939245351</v>
      </c>
      <c r="AB51" s="33">
        <v>3635895.7890112684</v>
      </c>
      <c r="AC51" s="34">
        <v>2956831.5049713273</v>
      </c>
      <c r="AD51" s="57"/>
      <c r="AE51" s="57"/>
      <c r="AF51" s="57"/>
    </row>
    <row r="52" spans="1:32" x14ac:dyDescent="0.2">
      <c r="A52" s="26"/>
      <c r="B52" s="27" t="s">
        <v>17</v>
      </c>
      <c r="C52" s="28" t="s">
        <v>8</v>
      </c>
      <c r="D52" s="28" t="s">
        <v>86</v>
      </c>
      <c r="E52" s="28">
        <v>14852404.740903851</v>
      </c>
      <c r="F52" s="28">
        <v>15647713.604011402</v>
      </c>
      <c r="G52" s="29">
        <v>15264710.270751638</v>
      </c>
      <c r="H52" s="56" t="e">
        <f>SUM(E52:E58)-H53</f>
        <v>#REF!</v>
      </c>
      <c r="I52" s="56" t="e">
        <f>SUM(F52:F58)-I53</f>
        <v>#REF!</v>
      </c>
      <c r="J52" s="56" t="e">
        <f>SUM(G52:G58)-J53</f>
        <v>#REF!</v>
      </c>
      <c r="L52" s="35"/>
      <c r="M52" s="27" t="s">
        <v>17</v>
      </c>
      <c r="N52" s="30" t="s">
        <v>8</v>
      </c>
      <c r="O52" s="30" t="s">
        <v>86</v>
      </c>
      <c r="P52" s="31">
        <v>7128521.8199149016</v>
      </c>
      <c r="Q52" s="31">
        <v>7538684.5672670556</v>
      </c>
      <c r="R52" s="32">
        <v>7626764.6550826514</v>
      </c>
      <c r="S52" s="56" t="e">
        <f>SUM(P52:P58)-S53</f>
        <v>#REF!</v>
      </c>
      <c r="T52" s="56" t="e">
        <f>SUM(Q52:Q58)-T53</f>
        <v>#REF!</v>
      </c>
      <c r="U52" s="56" t="e">
        <f>SUM(R52:R58)-U53</f>
        <v>#REF!</v>
      </c>
      <c r="X52" s="27" t="s">
        <v>17</v>
      </c>
      <c r="Y52" s="30" t="s">
        <v>8</v>
      </c>
      <c r="Z52" s="30" t="s">
        <v>86</v>
      </c>
      <c r="AA52" s="33">
        <v>2724564.3827446913</v>
      </c>
      <c r="AB52" s="33">
        <v>2956708.9453212665</v>
      </c>
      <c r="AC52" s="34">
        <v>2779104.3683889532</v>
      </c>
      <c r="AD52" s="56" t="e">
        <f>SUM(AA52:AA58)-AD53</f>
        <v>#REF!</v>
      </c>
      <c r="AE52" s="56" t="e">
        <f>SUM(AB52:AB58)-AE53</f>
        <v>#REF!</v>
      </c>
      <c r="AF52" s="56" t="e">
        <f>SUM(AC52:AC58)-AF53</f>
        <v>#REF!</v>
      </c>
    </row>
    <row r="53" spans="1:32" x14ac:dyDescent="0.2">
      <c r="A53" s="26"/>
      <c r="B53" s="27" t="s">
        <v>17</v>
      </c>
      <c r="C53" s="28" t="s">
        <v>8</v>
      </c>
      <c r="D53" s="28" t="s">
        <v>87</v>
      </c>
      <c r="E53" s="28">
        <v>5922912.0989488438</v>
      </c>
      <c r="F53" s="28">
        <v>6373801.7394713424</v>
      </c>
      <c r="G53" s="29">
        <v>6420920.9742824072</v>
      </c>
      <c r="H53" s="57" t="e">
        <f>#REF!</f>
        <v>#REF!</v>
      </c>
      <c r="I53" s="57" t="e">
        <f>#REF!</f>
        <v>#REF!</v>
      </c>
      <c r="J53" s="57" t="e">
        <f>#REF!</f>
        <v>#REF!</v>
      </c>
      <c r="L53" s="35"/>
      <c r="M53" s="27" t="s">
        <v>17</v>
      </c>
      <c r="N53" s="30" t="s">
        <v>8</v>
      </c>
      <c r="O53" s="30" t="s">
        <v>87</v>
      </c>
      <c r="P53" s="31">
        <v>4476109.2898353161</v>
      </c>
      <c r="Q53" s="31">
        <v>4756096.527863727</v>
      </c>
      <c r="R53" s="32">
        <v>4852394.0462792469</v>
      </c>
      <c r="S53" s="57" t="e">
        <f>#REF!</f>
        <v>#REF!</v>
      </c>
      <c r="T53" s="57" t="e">
        <f>#REF!</f>
        <v>#REF!</v>
      </c>
      <c r="U53" s="57" t="e">
        <f>#REF!</f>
        <v>#REF!</v>
      </c>
      <c r="X53" s="27" t="s">
        <v>17</v>
      </c>
      <c r="Y53" s="30" t="s">
        <v>8</v>
      </c>
      <c r="Z53" s="30" t="s">
        <v>87</v>
      </c>
      <c r="AA53" s="33">
        <v>954816.65519169183</v>
      </c>
      <c r="AB53" s="33">
        <v>1052216.2217048639</v>
      </c>
      <c r="AC53" s="34">
        <v>999570.74446949176</v>
      </c>
      <c r="AD53" s="57" t="e">
        <f>#REF!</f>
        <v>#REF!</v>
      </c>
      <c r="AE53" s="57" t="e">
        <f>#REF!</f>
        <v>#REF!</v>
      </c>
      <c r="AF53" s="57" t="e">
        <f>#REF!</f>
        <v>#REF!</v>
      </c>
    </row>
    <row r="54" spans="1:32" x14ac:dyDescent="0.2">
      <c r="A54" s="26"/>
      <c r="B54" s="27" t="s">
        <v>17</v>
      </c>
      <c r="C54" s="28" t="s">
        <v>8</v>
      </c>
      <c r="D54" s="28" t="s">
        <v>88</v>
      </c>
      <c r="E54" s="28">
        <v>6995054.6584008569</v>
      </c>
      <c r="F54" s="28">
        <v>7406948.6348455586</v>
      </c>
      <c r="G54" s="29">
        <v>7352840.5424480801</v>
      </c>
      <c r="H54" s="57"/>
      <c r="I54" s="57"/>
      <c r="J54" s="57"/>
      <c r="L54" s="35"/>
      <c r="M54" s="27" t="s">
        <v>17</v>
      </c>
      <c r="N54" s="30" t="s">
        <v>8</v>
      </c>
      <c r="O54" s="30" t="s">
        <v>88</v>
      </c>
      <c r="P54" s="31">
        <v>5888368.8320028782</v>
      </c>
      <c r="Q54" s="31">
        <v>6213065.4441417921</v>
      </c>
      <c r="R54" s="32">
        <v>6452297.5422544992</v>
      </c>
      <c r="S54" s="57"/>
      <c r="T54" s="57"/>
      <c r="U54" s="57"/>
      <c r="X54" s="27" t="s">
        <v>17</v>
      </c>
      <c r="Y54" s="30" t="s">
        <v>8</v>
      </c>
      <c r="Z54" s="30" t="s">
        <v>88</v>
      </c>
      <c r="AA54" s="33">
        <v>1263987.5566506884</v>
      </c>
      <c r="AB54" s="33">
        <v>1369125.5039458808</v>
      </c>
      <c r="AC54" s="34">
        <v>1269575.2116351638</v>
      </c>
      <c r="AD54" s="57"/>
      <c r="AE54" s="57"/>
      <c r="AF54" s="57"/>
    </row>
    <row r="55" spans="1:32" x14ac:dyDescent="0.2">
      <c r="A55" s="26"/>
      <c r="B55" s="27" t="s">
        <v>17</v>
      </c>
      <c r="C55" s="28" t="s">
        <v>8</v>
      </c>
      <c r="D55" s="28" t="s">
        <v>89</v>
      </c>
      <c r="E55" s="28">
        <v>14514778.918636104</v>
      </c>
      <c r="F55" s="28">
        <v>16298993.843023298</v>
      </c>
      <c r="G55" s="29">
        <v>15906763.011719417</v>
      </c>
      <c r="H55" s="57"/>
      <c r="I55" s="57"/>
      <c r="J55" s="57"/>
      <c r="L55" s="35"/>
      <c r="M55" s="27" t="s">
        <v>17</v>
      </c>
      <c r="N55" s="30" t="s">
        <v>8</v>
      </c>
      <c r="O55" s="30" t="s">
        <v>89</v>
      </c>
      <c r="P55" s="31">
        <v>11610650.385061221</v>
      </c>
      <c r="Q55" s="31">
        <v>12864097.564883249</v>
      </c>
      <c r="R55" s="32">
        <v>13222895.503126504</v>
      </c>
      <c r="S55" s="57"/>
      <c r="T55" s="57"/>
      <c r="U55" s="57"/>
      <c r="X55" s="27" t="s">
        <v>17</v>
      </c>
      <c r="Y55" s="30" t="s">
        <v>8</v>
      </c>
      <c r="Z55" s="30" t="s">
        <v>89</v>
      </c>
      <c r="AA55" s="33">
        <v>2573792.4736945615</v>
      </c>
      <c r="AB55" s="33">
        <v>2949376.0994349718</v>
      </c>
      <c r="AC55" s="34">
        <v>2704470.678495483</v>
      </c>
      <c r="AD55" s="57"/>
      <c r="AE55" s="57"/>
      <c r="AF55" s="57"/>
    </row>
    <row r="56" spans="1:32" x14ac:dyDescent="0.2">
      <c r="A56" s="26"/>
      <c r="B56" s="27" t="s">
        <v>17</v>
      </c>
      <c r="C56" s="28" t="s">
        <v>8</v>
      </c>
      <c r="D56" s="28" t="s">
        <v>8</v>
      </c>
      <c r="E56" s="28">
        <v>9549019.7865831945</v>
      </c>
      <c r="F56" s="28">
        <v>10313685.715999885</v>
      </c>
      <c r="G56" s="29">
        <v>9982764.2725166976</v>
      </c>
      <c r="H56" s="57"/>
      <c r="I56" s="57"/>
      <c r="J56" s="57"/>
      <c r="L56" s="35"/>
      <c r="M56" s="27" t="s">
        <v>17</v>
      </c>
      <c r="N56" s="30" t="s">
        <v>8</v>
      </c>
      <c r="O56" s="30" t="s">
        <v>8</v>
      </c>
      <c r="P56" s="31">
        <v>6599961.8635070492</v>
      </c>
      <c r="Q56" s="31">
        <v>7162509.210449649</v>
      </c>
      <c r="R56" s="32">
        <v>7242688.0126552042</v>
      </c>
      <c r="S56" s="57"/>
      <c r="T56" s="57"/>
      <c r="U56" s="57"/>
      <c r="X56" s="27" t="s">
        <v>17</v>
      </c>
      <c r="Y56" s="30" t="s">
        <v>8</v>
      </c>
      <c r="Z56" s="30" t="s">
        <v>8</v>
      </c>
      <c r="AA56" s="33">
        <v>1510064.9360591206</v>
      </c>
      <c r="AB56" s="33">
        <v>1676669.4130961837</v>
      </c>
      <c r="AC56" s="34">
        <v>1537743.4302715145</v>
      </c>
      <c r="AD56" s="57"/>
      <c r="AE56" s="57"/>
      <c r="AF56" s="57"/>
    </row>
    <row r="57" spans="1:32" x14ac:dyDescent="0.2">
      <c r="A57" s="26"/>
      <c r="B57" s="27" t="s">
        <v>17</v>
      </c>
      <c r="C57" s="28" t="s">
        <v>8</v>
      </c>
      <c r="D57" s="28" t="s">
        <v>90</v>
      </c>
      <c r="E57" s="28">
        <v>3363191.8451410532</v>
      </c>
      <c r="F57" s="28">
        <v>3802528.0876570609</v>
      </c>
      <c r="G57" s="29">
        <v>3658569.1932822694</v>
      </c>
      <c r="H57" s="57"/>
      <c r="I57" s="57"/>
      <c r="J57" s="57"/>
      <c r="L57" s="35"/>
      <c r="M57" s="27" t="s">
        <v>17</v>
      </c>
      <c r="N57" s="30" t="s">
        <v>8</v>
      </c>
      <c r="O57" s="30" t="s">
        <v>90</v>
      </c>
      <c r="P57" s="31">
        <v>2797327.0411443808</v>
      </c>
      <c r="Q57" s="31">
        <v>3097876.4960079803</v>
      </c>
      <c r="R57" s="32">
        <v>3274514.4155681361</v>
      </c>
      <c r="S57" s="57"/>
      <c r="T57" s="57"/>
      <c r="U57" s="57"/>
      <c r="X57" s="27" t="s">
        <v>17</v>
      </c>
      <c r="Y57" s="30" t="s">
        <v>8</v>
      </c>
      <c r="Z57" s="30" t="s">
        <v>90</v>
      </c>
      <c r="AA57" s="33">
        <v>597799.69747400831</v>
      </c>
      <c r="AB57" s="33">
        <v>673840.74890821707</v>
      </c>
      <c r="AC57" s="34">
        <v>631256.83332032454</v>
      </c>
      <c r="AD57" s="57"/>
      <c r="AE57" s="57"/>
      <c r="AF57" s="57"/>
    </row>
    <row r="58" spans="1:32" x14ac:dyDescent="0.2">
      <c r="A58" s="26"/>
      <c r="B58" s="27" t="s">
        <v>17</v>
      </c>
      <c r="C58" s="28" t="s">
        <v>8</v>
      </c>
      <c r="D58" s="28" t="s">
        <v>91</v>
      </c>
      <c r="E58" s="28">
        <v>7022209.3261262495</v>
      </c>
      <c r="F58" s="28">
        <v>7474791.5227260273</v>
      </c>
      <c r="G58" s="29">
        <v>7415146.7974444721</v>
      </c>
      <c r="H58" s="57"/>
      <c r="I58" s="57"/>
      <c r="J58" s="57"/>
      <c r="L58" s="35"/>
      <c r="M58" s="27" t="s">
        <v>17</v>
      </c>
      <c r="N58" s="30" t="s">
        <v>8</v>
      </c>
      <c r="O58" s="30" t="s">
        <v>91</v>
      </c>
      <c r="P58" s="31">
        <v>4803082.5902350862</v>
      </c>
      <c r="Q58" s="31">
        <v>5215769.8604084058</v>
      </c>
      <c r="R58" s="32">
        <v>5397018.0779699879</v>
      </c>
      <c r="S58" s="57"/>
      <c r="T58" s="57"/>
      <c r="U58" s="57"/>
      <c r="X58" s="27" t="s">
        <v>17</v>
      </c>
      <c r="Y58" s="30" t="s">
        <v>8</v>
      </c>
      <c r="Z58" s="30" t="s">
        <v>91</v>
      </c>
      <c r="AA58" s="33">
        <v>1182708.7233026368</v>
      </c>
      <c r="AB58" s="33">
        <v>1319792.7731667166</v>
      </c>
      <c r="AC58" s="34">
        <v>1236211.0026803692</v>
      </c>
      <c r="AD58" s="57"/>
      <c r="AE58" s="57"/>
      <c r="AF58" s="57"/>
    </row>
    <row r="59" spans="1:32" x14ac:dyDescent="0.2">
      <c r="A59" s="26"/>
      <c r="B59" s="27" t="s">
        <v>17</v>
      </c>
      <c r="C59" s="28" t="s">
        <v>9</v>
      </c>
      <c r="D59" s="28" t="s">
        <v>92</v>
      </c>
      <c r="E59" s="28">
        <v>6025216.3017644687</v>
      </c>
      <c r="F59" s="28">
        <v>6636862.1734314477</v>
      </c>
      <c r="G59" s="29">
        <v>6517701.7016358711</v>
      </c>
      <c r="H59" s="56" t="e">
        <f>SUM(E59:E66)-H60</f>
        <v>#REF!</v>
      </c>
      <c r="I59" s="56" t="e">
        <f>SUM(F59:F66)-I60</f>
        <v>#REF!</v>
      </c>
      <c r="J59" s="56" t="e">
        <f>SUM(G59:G66)-J60</f>
        <v>#REF!</v>
      </c>
      <c r="L59" s="35"/>
      <c r="M59" s="27" t="s">
        <v>17</v>
      </c>
      <c r="N59" s="30" t="s">
        <v>9</v>
      </c>
      <c r="O59" s="30" t="s">
        <v>92</v>
      </c>
      <c r="P59" s="31">
        <v>3386310.6120893019</v>
      </c>
      <c r="Q59" s="31">
        <v>3764340.8045191965</v>
      </c>
      <c r="R59" s="32">
        <v>4031215.670003627</v>
      </c>
      <c r="S59" s="56" t="e">
        <f>SUM(P59:P66)-S60</f>
        <v>#REF!</v>
      </c>
      <c r="T59" s="56" t="e">
        <f>SUM(Q59:Q66)-T60</f>
        <v>#REF!</v>
      </c>
      <c r="U59" s="56" t="e">
        <f>SUM(R59:R66)-U60</f>
        <v>#REF!</v>
      </c>
      <c r="X59" s="27" t="s">
        <v>17</v>
      </c>
      <c r="Y59" s="30" t="s">
        <v>9</v>
      </c>
      <c r="Z59" s="30" t="s">
        <v>92</v>
      </c>
      <c r="AA59" s="33">
        <v>1081550.1247348955</v>
      </c>
      <c r="AB59" s="33">
        <v>1157169.8638864201</v>
      </c>
      <c r="AC59" s="34">
        <v>1082084.2997132633</v>
      </c>
      <c r="AD59" s="56" t="e">
        <f>SUM(AA59:AA66)-AD60</f>
        <v>#REF!</v>
      </c>
      <c r="AE59" s="56" t="e">
        <f>SUM(AB59:AB66)-AE60</f>
        <v>#REF!</v>
      </c>
      <c r="AF59" s="56" t="e">
        <f>SUM(AC59:AC66)-AF60</f>
        <v>#REF!</v>
      </c>
    </row>
    <row r="60" spans="1:32" x14ac:dyDescent="0.2">
      <c r="A60" s="26"/>
      <c r="B60" s="27" t="s">
        <v>17</v>
      </c>
      <c r="C60" s="28" t="s">
        <v>9</v>
      </c>
      <c r="D60" s="28" t="s">
        <v>93</v>
      </c>
      <c r="E60" s="28">
        <v>15265342.733351834</v>
      </c>
      <c r="F60" s="28">
        <v>16643876.132455232</v>
      </c>
      <c r="G60" s="29">
        <v>16189658.896447059</v>
      </c>
      <c r="H60" s="57" t="e">
        <f>#REF!</f>
        <v>#REF!</v>
      </c>
      <c r="I60" s="57" t="e">
        <f>#REF!</f>
        <v>#REF!</v>
      </c>
      <c r="J60" s="57" t="e">
        <f>#REF!</f>
        <v>#REF!</v>
      </c>
      <c r="L60" s="35"/>
      <c r="M60" s="27" t="s">
        <v>17</v>
      </c>
      <c r="N60" s="30" t="s">
        <v>9</v>
      </c>
      <c r="O60" s="30" t="s">
        <v>93</v>
      </c>
      <c r="P60" s="31">
        <v>15138998.669629669</v>
      </c>
      <c r="Q60" s="31">
        <v>16407629.321594412</v>
      </c>
      <c r="R60" s="32">
        <v>17177212.896374099</v>
      </c>
      <c r="S60" s="57" t="e">
        <f>#REF!</f>
        <v>#REF!</v>
      </c>
      <c r="T60" s="57" t="e">
        <f>#REF!</f>
        <v>#REF!</v>
      </c>
      <c r="U60" s="57" t="e">
        <f>#REF!</f>
        <v>#REF!</v>
      </c>
      <c r="X60" s="27" t="s">
        <v>17</v>
      </c>
      <c r="Y60" s="30" t="s">
        <v>9</v>
      </c>
      <c r="Z60" s="30" t="s">
        <v>93</v>
      </c>
      <c r="AA60" s="33">
        <v>2752984.1244879779</v>
      </c>
      <c r="AB60" s="33">
        <v>2820517.3157371585</v>
      </c>
      <c r="AC60" s="34">
        <v>2611784.7620690637</v>
      </c>
      <c r="AD60" s="57" t="e">
        <f>#REF!</f>
        <v>#REF!</v>
      </c>
      <c r="AE60" s="57" t="e">
        <f>#REF!</f>
        <v>#REF!</v>
      </c>
      <c r="AF60" s="57" t="e">
        <f>#REF!</f>
        <v>#REF!</v>
      </c>
    </row>
    <row r="61" spans="1:32" x14ac:dyDescent="0.2">
      <c r="A61" s="26"/>
      <c r="B61" s="27" t="s">
        <v>17</v>
      </c>
      <c r="C61" s="28" t="s">
        <v>9</v>
      </c>
      <c r="D61" s="28" t="s">
        <v>94</v>
      </c>
      <c r="E61" s="28">
        <v>10817518.568686385</v>
      </c>
      <c r="F61" s="28">
        <v>12305867.479856616</v>
      </c>
      <c r="G61" s="29">
        <v>11985720.746056652</v>
      </c>
      <c r="H61" s="57"/>
      <c r="I61" s="57"/>
      <c r="J61" s="57"/>
      <c r="L61" s="35"/>
      <c r="M61" s="27" t="s">
        <v>17</v>
      </c>
      <c r="N61" s="30" t="s">
        <v>9</v>
      </c>
      <c r="O61" s="30" t="s">
        <v>94</v>
      </c>
      <c r="P61" s="31">
        <v>6289530.3560877414</v>
      </c>
      <c r="Q61" s="31">
        <v>7118001.6832996299</v>
      </c>
      <c r="R61" s="32">
        <v>7781328.6273609158</v>
      </c>
      <c r="S61" s="57"/>
      <c r="T61" s="57"/>
      <c r="U61" s="57"/>
      <c r="X61" s="27" t="s">
        <v>17</v>
      </c>
      <c r="Y61" s="30" t="s">
        <v>9</v>
      </c>
      <c r="Z61" s="30" t="s">
        <v>94</v>
      </c>
      <c r="AA61" s="33">
        <v>1967800.0492696087</v>
      </c>
      <c r="AB61" s="33">
        <v>2147217.9663380845</v>
      </c>
      <c r="AC61" s="34">
        <v>2023610.5713505901</v>
      </c>
      <c r="AD61" s="57"/>
      <c r="AE61" s="57"/>
      <c r="AF61" s="57"/>
    </row>
    <row r="62" spans="1:32" x14ac:dyDescent="0.2">
      <c r="A62" s="26"/>
      <c r="B62" s="27" t="s">
        <v>17</v>
      </c>
      <c r="C62" s="28" t="s">
        <v>9</v>
      </c>
      <c r="D62" s="28" t="s">
        <v>9</v>
      </c>
      <c r="E62" s="28">
        <v>10234401.423264511</v>
      </c>
      <c r="F62" s="28">
        <v>11248956.375804527</v>
      </c>
      <c r="G62" s="29">
        <v>10995858.141916366</v>
      </c>
      <c r="H62" s="57"/>
      <c r="I62" s="57"/>
      <c r="J62" s="57"/>
      <c r="L62" s="35"/>
      <c r="M62" s="27" t="s">
        <v>17</v>
      </c>
      <c r="N62" s="30" t="s">
        <v>9</v>
      </c>
      <c r="O62" s="30" t="s">
        <v>9</v>
      </c>
      <c r="P62" s="31">
        <v>5724435.4963861927</v>
      </c>
      <c r="Q62" s="31">
        <v>6436811.8318896107</v>
      </c>
      <c r="R62" s="32">
        <v>7057912.468156836</v>
      </c>
      <c r="S62" s="57"/>
      <c r="T62" s="57"/>
      <c r="U62" s="57"/>
      <c r="X62" s="27" t="s">
        <v>17</v>
      </c>
      <c r="Y62" s="30" t="s">
        <v>9</v>
      </c>
      <c r="Z62" s="30" t="s">
        <v>9</v>
      </c>
      <c r="AA62" s="33">
        <v>1845291.8273351402</v>
      </c>
      <c r="AB62" s="33">
        <v>1980021.2201197052</v>
      </c>
      <c r="AC62" s="34">
        <v>1875753.0549524401</v>
      </c>
      <c r="AD62" s="57"/>
      <c r="AE62" s="57"/>
      <c r="AF62" s="57"/>
    </row>
    <row r="63" spans="1:32" x14ac:dyDescent="0.2">
      <c r="A63" s="26"/>
      <c r="B63" s="27" t="s">
        <v>17</v>
      </c>
      <c r="C63" s="28" t="s">
        <v>9</v>
      </c>
      <c r="D63" s="28" t="s">
        <v>95</v>
      </c>
      <c r="E63" s="28">
        <v>12012190.62972947</v>
      </c>
      <c r="F63" s="28">
        <v>13389026.852157746</v>
      </c>
      <c r="G63" s="29">
        <v>12907300.648432398</v>
      </c>
      <c r="H63" s="57"/>
      <c r="I63" s="57"/>
      <c r="J63" s="57"/>
      <c r="L63" s="35"/>
      <c r="M63" s="27" t="s">
        <v>17</v>
      </c>
      <c r="N63" s="30" t="s">
        <v>9</v>
      </c>
      <c r="O63" s="30" t="s">
        <v>95</v>
      </c>
      <c r="P63" s="31">
        <v>5819457.5148793235</v>
      </c>
      <c r="Q63" s="31">
        <v>6524898.7891128622</v>
      </c>
      <c r="R63" s="32">
        <v>6920523.1561713573</v>
      </c>
      <c r="S63" s="57"/>
      <c r="T63" s="57"/>
      <c r="U63" s="57"/>
      <c r="X63" s="27" t="s">
        <v>17</v>
      </c>
      <c r="Y63" s="30" t="s">
        <v>9</v>
      </c>
      <c r="Z63" s="30" t="s">
        <v>95</v>
      </c>
      <c r="AA63" s="33">
        <v>2220760.412036235</v>
      </c>
      <c r="AB63" s="33">
        <v>2390089.1514709434</v>
      </c>
      <c r="AC63" s="34">
        <v>2209499.731571978</v>
      </c>
      <c r="AD63" s="57"/>
      <c r="AE63" s="57"/>
      <c r="AF63" s="57"/>
    </row>
    <row r="64" spans="1:32" x14ac:dyDescent="0.2">
      <c r="A64" s="26"/>
      <c r="B64" s="27" t="s">
        <v>17</v>
      </c>
      <c r="C64" s="28" t="s">
        <v>9</v>
      </c>
      <c r="D64" s="28" t="s">
        <v>96</v>
      </c>
      <c r="E64" s="28">
        <v>3838775.8428630317</v>
      </c>
      <c r="F64" s="28">
        <v>4175173.3561506751</v>
      </c>
      <c r="G64" s="29">
        <v>4032435.5489419764</v>
      </c>
      <c r="H64" s="57"/>
      <c r="I64" s="57"/>
      <c r="J64" s="57"/>
      <c r="L64" s="35"/>
      <c r="M64" s="27" t="s">
        <v>17</v>
      </c>
      <c r="N64" s="30" t="s">
        <v>9</v>
      </c>
      <c r="O64" s="30" t="s">
        <v>96</v>
      </c>
      <c r="P64" s="31">
        <v>2722075.0751440939</v>
      </c>
      <c r="Q64" s="31">
        <v>3041252.0987297366</v>
      </c>
      <c r="R64" s="32">
        <v>3290834.385956639</v>
      </c>
      <c r="S64" s="57"/>
      <c r="T64" s="57"/>
      <c r="U64" s="57"/>
      <c r="X64" s="27" t="s">
        <v>17</v>
      </c>
      <c r="Y64" s="30" t="s">
        <v>9</v>
      </c>
      <c r="Z64" s="30" t="s">
        <v>96</v>
      </c>
      <c r="AA64" s="33">
        <v>707896.43199966522</v>
      </c>
      <c r="AB64" s="33">
        <v>752833.2231852843</v>
      </c>
      <c r="AC64" s="34">
        <v>685006.2313777263</v>
      </c>
      <c r="AD64" s="57"/>
      <c r="AE64" s="57"/>
      <c r="AF64" s="57"/>
    </row>
    <row r="65" spans="1:32" x14ac:dyDescent="0.2">
      <c r="A65" s="26"/>
      <c r="B65" s="27" t="s">
        <v>17</v>
      </c>
      <c r="C65" s="28" t="s">
        <v>9</v>
      </c>
      <c r="D65" s="28" t="s">
        <v>97</v>
      </c>
      <c r="E65" s="28">
        <v>6905725.6928777145</v>
      </c>
      <c r="F65" s="28">
        <v>7929691.0187844997</v>
      </c>
      <c r="G65" s="29">
        <v>7688786.0889737746</v>
      </c>
      <c r="H65" s="57"/>
      <c r="I65" s="57"/>
      <c r="J65" s="57"/>
      <c r="L65" s="35"/>
      <c r="M65" s="27" t="s">
        <v>17</v>
      </c>
      <c r="N65" s="30" t="s">
        <v>9</v>
      </c>
      <c r="O65" s="30" t="s">
        <v>97</v>
      </c>
      <c r="P65" s="31">
        <v>9547171.2671123035</v>
      </c>
      <c r="Q65" s="31">
        <v>10552465.188295696</v>
      </c>
      <c r="R65" s="32">
        <v>11271090.387700994</v>
      </c>
      <c r="S65" s="57"/>
      <c r="T65" s="57"/>
      <c r="U65" s="57"/>
      <c r="X65" s="27" t="s">
        <v>17</v>
      </c>
      <c r="Y65" s="30" t="s">
        <v>9</v>
      </c>
      <c r="Z65" s="30" t="s">
        <v>97</v>
      </c>
      <c r="AA65" s="33">
        <v>1345193.8525608056</v>
      </c>
      <c r="AB65" s="33">
        <v>1421580.1907794301</v>
      </c>
      <c r="AC65" s="34">
        <v>1317297.8860872127</v>
      </c>
      <c r="AD65" s="57"/>
      <c r="AE65" s="57"/>
      <c r="AF65" s="57"/>
    </row>
    <row r="66" spans="1:32" x14ac:dyDescent="0.2">
      <c r="A66" s="26"/>
      <c r="B66" s="27" t="s">
        <v>17</v>
      </c>
      <c r="C66" s="28" t="s">
        <v>9</v>
      </c>
      <c r="D66" s="28" t="s">
        <v>98</v>
      </c>
      <c r="E66" s="28">
        <v>5698967.2617479861</v>
      </c>
      <c r="F66" s="28">
        <v>6273118.4743826808</v>
      </c>
      <c r="G66" s="29">
        <v>6140624.1650307076</v>
      </c>
      <c r="H66" s="57"/>
      <c r="I66" s="57"/>
      <c r="J66" s="57"/>
      <c r="L66" s="35"/>
      <c r="M66" s="27" t="s">
        <v>17</v>
      </c>
      <c r="N66" s="30" t="s">
        <v>9</v>
      </c>
      <c r="O66" s="30" t="s">
        <v>98</v>
      </c>
      <c r="P66" s="31">
        <v>4700190.2371330243</v>
      </c>
      <c r="Q66" s="31">
        <v>5152198.3153637303</v>
      </c>
      <c r="R66" s="32">
        <v>5592716.5173773542</v>
      </c>
      <c r="S66" s="57"/>
      <c r="T66" s="57"/>
      <c r="U66" s="57"/>
      <c r="X66" s="27" t="s">
        <v>17</v>
      </c>
      <c r="Y66" s="30" t="s">
        <v>9</v>
      </c>
      <c r="Z66" s="30" t="s">
        <v>98</v>
      </c>
      <c r="AA66" s="33">
        <v>1069287.4062462689</v>
      </c>
      <c r="AB66" s="33">
        <v>1134222.6505916878</v>
      </c>
      <c r="AC66" s="34">
        <v>1096145.1550253211</v>
      </c>
      <c r="AD66" s="57"/>
      <c r="AE66" s="57"/>
      <c r="AF66" s="57"/>
    </row>
    <row r="67" spans="1:32" x14ac:dyDescent="0.2">
      <c r="A67" s="26"/>
      <c r="B67" s="27" t="s">
        <v>20</v>
      </c>
      <c r="C67" s="28" t="s">
        <v>10</v>
      </c>
      <c r="D67" s="28" t="s">
        <v>99</v>
      </c>
      <c r="E67" s="28">
        <v>5965384.517143447</v>
      </c>
      <c r="F67" s="28">
        <v>6208712.9644733323</v>
      </c>
      <c r="G67" s="29">
        <v>6451470.4843554068</v>
      </c>
      <c r="H67" s="56" t="e">
        <f>SUM(E67:E78)-H68</f>
        <v>#REF!</v>
      </c>
      <c r="I67" s="56" t="e">
        <f>SUM(F67:F78)-I68</f>
        <v>#REF!</v>
      </c>
      <c r="J67" s="56" t="e">
        <f>SUM(G67:G78)-J68</f>
        <v>#REF!</v>
      </c>
      <c r="L67" s="35"/>
      <c r="M67" s="27" t="s">
        <v>20</v>
      </c>
      <c r="N67" s="30" t="s">
        <v>10</v>
      </c>
      <c r="O67" s="30" t="s">
        <v>99</v>
      </c>
      <c r="P67" s="31">
        <v>6046750.8231169581</v>
      </c>
      <c r="Q67" s="31">
        <v>6443019.7259004703</v>
      </c>
      <c r="R67" s="32">
        <v>6455371.1814667489</v>
      </c>
      <c r="S67" s="56" t="e">
        <f>SUM(P67:P78)-S68</f>
        <v>#REF!</v>
      </c>
      <c r="T67" s="56" t="e">
        <f>SUM(Q67:Q78)-T68</f>
        <v>#REF!</v>
      </c>
      <c r="U67" s="56" t="e">
        <f>SUM(R67:R78)-U68</f>
        <v>#REF!</v>
      </c>
      <c r="X67" s="27" t="s">
        <v>20</v>
      </c>
      <c r="Y67" s="30" t="s">
        <v>10</v>
      </c>
      <c r="Z67" s="30" t="s">
        <v>99</v>
      </c>
      <c r="AA67" s="33">
        <v>1223458.4015891037</v>
      </c>
      <c r="AB67" s="33">
        <v>1395998.1869006727</v>
      </c>
      <c r="AC67" s="34">
        <v>1286143.6534971525</v>
      </c>
      <c r="AD67" s="56" t="e">
        <f>SUM(AA67:AA78)-AD68</f>
        <v>#REF!</v>
      </c>
      <c r="AE67" s="56" t="e">
        <f>SUM(AB67:AB78)-AE68</f>
        <v>#REF!</v>
      </c>
      <c r="AF67" s="56" t="e">
        <f>SUM(AC67:AC78)-AF68</f>
        <v>#REF!</v>
      </c>
    </row>
    <row r="68" spans="1:32" x14ac:dyDescent="0.2">
      <c r="A68" s="26"/>
      <c r="B68" s="27" t="s">
        <v>20</v>
      </c>
      <c r="C68" s="28" t="s">
        <v>10</v>
      </c>
      <c r="D68" s="28" t="s">
        <v>100</v>
      </c>
      <c r="E68" s="28">
        <v>3189570.572985332</v>
      </c>
      <c r="F68" s="28">
        <v>3539702.4432709427</v>
      </c>
      <c r="G68" s="29">
        <v>3539643.3738024049</v>
      </c>
      <c r="H68" s="57" t="e">
        <f>#REF!</f>
        <v>#REF!</v>
      </c>
      <c r="I68" s="57" t="e">
        <f>#REF!</f>
        <v>#REF!</v>
      </c>
      <c r="J68" s="57" t="e">
        <f>#REF!</f>
        <v>#REF!</v>
      </c>
      <c r="L68" s="35"/>
      <c r="M68" s="27" t="s">
        <v>20</v>
      </c>
      <c r="N68" s="30" t="s">
        <v>10</v>
      </c>
      <c r="O68" s="30" t="s">
        <v>100</v>
      </c>
      <c r="P68" s="31">
        <v>1683769.8545133309</v>
      </c>
      <c r="Q68" s="31">
        <v>1924141.1947254145</v>
      </c>
      <c r="R68" s="32">
        <v>1938686.410308172</v>
      </c>
      <c r="S68" s="57" t="e">
        <f>#REF!</f>
        <v>#REF!</v>
      </c>
      <c r="T68" s="57" t="e">
        <f>#REF!</f>
        <v>#REF!</v>
      </c>
      <c r="U68" s="57" t="e">
        <f>#REF!</f>
        <v>#REF!</v>
      </c>
      <c r="X68" s="27" t="s">
        <v>20</v>
      </c>
      <c r="Y68" s="30" t="s">
        <v>10</v>
      </c>
      <c r="Z68" s="30" t="s">
        <v>100</v>
      </c>
      <c r="AA68" s="33">
        <v>663998.202570325</v>
      </c>
      <c r="AB68" s="33">
        <v>800461.10030665842</v>
      </c>
      <c r="AC68" s="34">
        <v>756244.1251777705</v>
      </c>
      <c r="AD68" s="57" t="e">
        <f>#REF!</f>
        <v>#REF!</v>
      </c>
      <c r="AE68" s="57" t="e">
        <f>#REF!</f>
        <v>#REF!</v>
      </c>
      <c r="AF68" s="57" t="e">
        <f>#REF!</f>
        <v>#REF!</v>
      </c>
    </row>
    <row r="69" spans="1:32" x14ac:dyDescent="0.2">
      <c r="A69" s="26"/>
      <c r="B69" s="27" t="s">
        <v>20</v>
      </c>
      <c r="C69" s="28" t="s">
        <v>10</v>
      </c>
      <c r="D69" s="28" t="s">
        <v>101</v>
      </c>
      <c r="E69" s="28">
        <v>8092449.1121820081</v>
      </c>
      <c r="F69" s="28">
        <v>8345784.6597996568</v>
      </c>
      <c r="G69" s="29">
        <v>8419917.1789913196</v>
      </c>
      <c r="H69" s="57"/>
      <c r="I69" s="57"/>
      <c r="J69" s="57"/>
      <c r="L69" s="35"/>
      <c r="M69" s="27" t="s">
        <v>20</v>
      </c>
      <c r="N69" s="30" t="s">
        <v>10</v>
      </c>
      <c r="O69" s="30" t="s">
        <v>101</v>
      </c>
      <c r="P69" s="31">
        <v>5234031.0309747551</v>
      </c>
      <c r="Q69" s="31">
        <v>5438395.7223847918</v>
      </c>
      <c r="R69" s="32">
        <v>5439676.1646488486</v>
      </c>
      <c r="S69" s="57"/>
      <c r="T69" s="57"/>
      <c r="U69" s="57"/>
      <c r="X69" s="27" t="s">
        <v>20</v>
      </c>
      <c r="Y69" s="30" t="s">
        <v>10</v>
      </c>
      <c r="Z69" s="30" t="s">
        <v>101</v>
      </c>
      <c r="AA69" s="33">
        <v>1745294.2861168517</v>
      </c>
      <c r="AB69" s="33">
        <v>1983264.5416191409</v>
      </c>
      <c r="AC69" s="34">
        <v>1833418.5057085901</v>
      </c>
      <c r="AD69" s="57"/>
      <c r="AE69" s="57"/>
      <c r="AF69" s="57"/>
    </row>
    <row r="70" spans="1:32" x14ac:dyDescent="0.2">
      <c r="A70" s="26"/>
      <c r="B70" s="27" t="s">
        <v>20</v>
      </c>
      <c r="C70" s="28" t="s">
        <v>10</v>
      </c>
      <c r="D70" s="28" t="s">
        <v>102</v>
      </c>
      <c r="E70" s="28">
        <v>2553273.1904082098</v>
      </c>
      <c r="F70" s="28">
        <v>2614894.3394643664</v>
      </c>
      <c r="G70" s="29">
        <v>2702167.1599736619</v>
      </c>
      <c r="H70" s="57"/>
      <c r="I70" s="57"/>
      <c r="J70" s="57"/>
      <c r="L70" s="35"/>
      <c r="M70" s="27" t="s">
        <v>20</v>
      </c>
      <c r="N70" s="30" t="s">
        <v>10</v>
      </c>
      <c r="O70" s="30" t="s">
        <v>102</v>
      </c>
      <c r="P70" s="31">
        <v>1306957.6321730767</v>
      </c>
      <c r="Q70" s="31">
        <v>1371270.1479183547</v>
      </c>
      <c r="R70" s="32">
        <v>1398732.6343012529</v>
      </c>
      <c r="S70" s="57"/>
      <c r="T70" s="57"/>
      <c r="U70" s="57"/>
      <c r="X70" s="27" t="s">
        <v>20</v>
      </c>
      <c r="Y70" s="30" t="s">
        <v>10</v>
      </c>
      <c r="Z70" s="30" t="s">
        <v>102</v>
      </c>
      <c r="AA70" s="33">
        <v>566545.93007725326</v>
      </c>
      <c r="AB70" s="33">
        <v>652221.76977854152</v>
      </c>
      <c r="AC70" s="34">
        <v>619918.56791995792</v>
      </c>
      <c r="AD70" s="57"/>
      <c r="AE70" s="57"/>
      <c r="AF70" s="57"/>
    </row>
    <row r="71" spans="1:32" x14ac:dyDescent="0.2">
      <c r="A71" s="26"/>
      <c r="B71" s="27" t="s">
        <v>20</v>
      </c>
      <c r="C71" s="28" t="s">
        <v>10</v>
      </c>
      <c r="D71" s="28" t="s">
        <v>103</v>
      </c>
      <c r="E71" s="28">
        <v>4306784.1853043512</v>
      </c>
      <c r="F71" s="28">
        <v>4556770.9868611749</v>
      </c>
      <c r="G71" s="29">
        <v>4671333.5945000462</v>
      </c>
      <c r="H71" s="57"/>
      <c r="I71" s="57"/>
      <c r="J71" s="57"/>
      <c r="L71" s="35"/>
      <c r="M71" s="27" t="s">
        <v>20</v>
      </c>
      <c r="N71" s="30" t="s">
        <v>10</v>
      </c>
      <c r="O71" s="30" t="s">
        <v>103</v>
      </c>
      <c r="P71" s="31">
        <v>3249584.4168743398</v>
      </c>
      <c r="Q71" s="31">
        <v>3515072.3408984225</v>
      </c>
      <c r="R71" s="32">
        <v>3532492.2732069273</v>
      </c>
      <c r="S71" s="57"/>
      <c r="T71" s="57"/>
      <c r="U71" s="57"/>
      <c r="X71" s="27" t="s">
        <v>20</v>
      </c>
      <c r="Y71" s="30" t="s">
        <v>10</v>
      </c>
      <c r="Z71" s="30" t="s">
        <v>103</v>
      </c>
      <c r="AA71" s="33">
        <v>886610.87536098075</v>
      </c>
      <c r="AB71" s="33">
        <v>1038795.3740250926</v>
      </c>
      <c r="AC71" s="34">
        <v>979665.09481045615</v>
      </c>
      <c r="AD71" s="57"/>
      <c r="AE71" s="57"/>
      <c r="AF71" s="57"/>
    </row>
    <row r="72" spans="1:32" x14ac:dyDescent="0.2">
      <c r="A72" s="26"/>
      <c r="B72" s="27" t="s">
        <v>20</v>
      </c>
      <c r="C72" s="28" t="s">
        <v>10</v>
      </c>
      <c r="D72" s="28" t="s">
        <v>104</v>
      </c>
      <c r="E72" s="28">
        <v>9115078.514527414</v>
      </c>
      <c r="F72" s="28">
        <v>8634693.9607294779</v>
      </c>
      <c r="G72" s="29">
        <v>8219050.8996899035</v>
      </c>
      <c r="H72" s="57"/>
      <c r="I72" s="57"/>
      <c r="J72" s="57"/>
      <c r="L72" s="35"/>
      <c r="M72" s="27" t="s">
        <v>20</v>
      </c>
      <c r="N72" s="30" t="s">
        <v>10</v>
      </c>
      <c r="O72" s="30" t="s">
        <v>104</v>
      </c>
      <c r="P72" s="31">
        <v>7654122.3115097806</v>
      </c>
      <c r="Q72" s="31">
        <v>7547878.6290109353</v>
      </c>
      <c r="R72" s="32">
        <v>6902312.6876543127</v>
      </c>
      <c r="S72" s="57"/>
      <c r="T72" s="57"/>
      <c r="U72" s="57"/>
      <c r="X72" s="27" t="s">
        <v>20</v>
      </c>
      <c r="Y72" s="30" t="s">
        <v>10</v>
      </c>
      <c r="Z72" s="30" t="s">
        <v>104</v>
      </c>
      <c r="AA72" s="33">
        <v>1942281.9633527652</v>
      </c>
      <c r="AB72" s="33">
        <v>2133805.8330649845</v>
      </c>
      <c r="AC72" s="34">
        <v>1782532.5282603391</v>
      </c>
      <c r="AD72" s="57"/>
      <c r="AE72" s="57"/>
      <c r="AF72" s="57"/>
    </row>
    <row r="73" spans="1:32" x14ac:dyDescent="0.2">
      <c r="A73" s="26"/>
      <c r="B73" s="27" t="s">
        <v>20</v>
      </c>
      <c r="C73" s="28" t="s">
        <v>10</v>
      </c>
      <c r="D73" s="28" t="s">
        <v>10</v>
      </c>
      <c r="E73" s="28">
        <v>16526780.75666482</v>
      </c>
      <c r="F73" s="28">
        <v>17074279.213931043</v>
      </c>
      <c r="G73" s="29">
        <v>17365795.171372481</v>
      </c>
      <c r="H73" s="57"/>
      <c r="I73" s="57"/>
      <c r="J73" s="57"/>
      <c r="L73" s="35"/>
      <c r="M73" s="27" t="s">
        <v>20</v>
      </c>
      <c r="N73" s="30" t="s">
        <v>10</v>
      </c>
      <c r="O73" s="30" t="s">
        <v>10</v>
      </c>
      <c r="P73" s="31">
        <v>9220924.9997493904</v>
      </c>
      <c r="Q73" s="31">
        <v>9911535.7282140404</v>
      </c>
      <c r="R73" s="32">
        <v>9433339.3072060961</v>
      </c>
      <c r="S73" s="57"/>
      <c r="T73" s="57"/>
      <c r="U73" s="57"/>
      <c r="X73" s="27" t="s">
        <v>20</v>
      </c>
      <c r="Y73" s="30" t="s">
        <v>10</v>
      </c>
      <c r="Z73" s="30" t="s">
        <v>10</v>
      </c>
      <c r="AA73" s="33">
        <v>3427198.0599558121</v>
      </c>
      <c r="AB73" s="33">
        <v>3976622.0128132477</v>
      </c>
      <c r="AC73" s="34">
        <v>3572735.2633264661</v>
      </c>
      <c r="AD73" s="57"/>
      <c r="AE73" s="57"/>
      <c r="AF73" s="57"/>
    </row>
    <row r="74" spans="1:32" x14ac:dyDescent="0.2">
      <c r="A74" s="26"/>
      <c r="B74" s="27" t="s">
        <v>20</v>
      </c>
      <c r="C74" s="28" t="s">
        <v>10</v>
      </c>
      <c r="D74" s="28" t="s">
        <v>105</v>
      </c>
      <c r="E74" s="28">
        <v>7899038.9256382762</v>
      </c>
      <c r="F74" s="28">
        <v>7936932.761409428</v>
      </c>
      <c r="G74" s="29">
        <v>7793905.1581598222</v>
      </c>
      <c r="H74" s="57"/>
      <c r="I74" s="57"/>
      <c r="J74" s="57"/>
      <c r="L74" s="35"/>
      <c r="M74" s="27" t="s">
        <v>20</v>
      </c>
      <c r="N74" s="30" t="s">
        <v>10</v>
      </c>
      <c r="O74" s="30" t="s">
        <v>105</v>
      </c>
      <c r="P74" s="31">
        <v>5854541.7702648602</v>
      </c>
      <c r="Q74" s="31">
        <v>6104423.2927498976</v>
      </c>
      <c r="R74" s="32">
        <v>5527994.767403991</v>
      </c>
      <c r="S74" s="57"/>
      <c r="T74" s="57"/>
      <c r="U74" s="57"/>
      <c r="X74" s="27" t="s">
        <v>20</v>
      </c>
      <c r="Y74" s="30" t="s">
        <v>10</v>
      </c>
      <c r="Z74" s="30" t="s">
        <v>105</v>
      </c>
      <c r="AA74" s="33">
        <v>1442665.8341553474</v>
      </c>
      <c r="AB74" s="33">
        <v>1632950.9662565875</v>
      </c>
      <c r="AC74" s="34">
        <v>1327215.5882711841</v>
      </c>
      <c r="AD74" s="57"/>
      <c r="AE74" s="57"/>
      <c r="AF74" s="57"/>
    </row>
    <row r="75" spans="1:32" x14ac:dyDescent="0.2">
      <c r="A75" s="26"/>
      <c r="B75" s="27" t="s">
        <v>20</v>
      </c>
      <c r="C75" s="28" t="s">
        <v>10</v>
      </c>
      <c r="D75" s="28" t="s">
        <v>106</v>
      </c>
      <c r="E75" s="28">
        <v>7282347.3383077839</v>
      </c>
      <c r="F75" s="28">
        <v>7808601.9216898289</v>
      </c>
      <c r="G75" s="29">
        <v>7926533.6223504758</v>
      </c>
      <c r="H75" s="57"/>
      <c r="I75" s="57"/>
      <c r="J75" s="57"/>
      <c r="L75" s="35"/>
      <c r="M75" s="27" t="s">
        <v>20</v>
      </c>
      <c r="N75" s="30" t="s">
        <v>10</v>
      </c>
      <c r="O75" s="30" t="s">
        <v>106</v>
      </c>
      <c r="P75" s="31">
        <v>4437065.4424276948</v>
      </c>
      <c r="Q75" s="31">
        <v>4837976.7150714919</v>
      </c>
      <c r="R75" s="32">
        <v>5059687.9712269995</v>
      </c>
      <c r="S75" s="57"/>
      <c r="T75" s="57"/>
      <c r="U75" s="57"/>
      <c r="X75" s="27" t="s">
        <v>20</v>
      </c>
      <c r="Y75" s="30" t="s">
        <v>10</v>
      </c>
      <c r="Z75" s="30" t="s">
        <v>106</v>
      </c>
      <c r="AA75" s="33">
        <v>1523844.0834031403</v>
      </c>
      <c r="AB75" s="33">
        <v>1790135.1842209401</v>
      </c>
      <c r="AC75" s="34">
        <v>1685779.4280848508</v>
      </c>
      <c r="AD75" s="57"/>
      <c r="AE75" s="57"/>
      <c r="AF75" s="57"/>
    </row>
    <row r="76" spans="1:32" x14ac:dyDescent="0.2">
      <c r="A76" s="26"/>
      <c r="B76" s="27" t="s">
        <v>20</v>
      </c>
      <c r="C76" s="28" t="s">
        <v>10</v>
      </c>
      <c r="D76" s="28" t="s">
        <v>107</v>
      </c>
      <c r="E76" s="28">
        <v>6894818.5616563186</v>
      </c>
      <c r="F76" s="28">
        <v>7183510.3049237076</v>
      </c>
      <c r="G76" s="29">
        <v>7353816.2527446486</v>
      </c>
      <c r="H76" s="57"/>
      <c r="I76" s="57"/>
      <c r="J76" s="57"/>
      <c r="L76" s="35"/>
      <c r="M76" s="27" t="s">
        <v>20</v>
      </c>
      <c r="N76" s="30" t="s">
        <v>10</v>
      </c>
      <c r="O76" s="30" t="s">
        <v>107</v>
      </c>
      <c r="P76" s="31">
        <v>2917162.2543035564</v>
      </c>
      <c r="Q76" s="31">
        <v>3202318.4064538064</v>
      </c>
      <c r="R76" s="32">
        <v>3187360.2011981937</v>
      </c>
      <c r="S76" s="57"/>
      <c r="T76" s="57"/>
      <c r="U76" s="57"/>
      <c r="X76" s="27" t="s">
        <v>20</v>
      </c>
      <c r="Y76" s="30" t="s">
        <v>10</v>
      </c>
      <c r="Z76" s="30" t="s">
        <v>107</v>
      </c>
      <c r="AA76" s="33">
        <v>1484618.5517634202</v>
      </c>
      <c r="AB76" s="33">
        <v>1725788.8932676374</v>
      </c>
      <c r="AC76" s="34">
        <v>1615626.6024692759</v>
      </c>
      <c r="AD76" s="57"/>
      <c r="AE76" s="57"/>
      <c r="AF76" s="57"/>
    </row>
    <row r="77" spans="1:32" x14ac:dyDescent="0.2">
      <c r="A77" s="26"/>
      <c r="B77" s="27" t="s">
        <v>20</v>
      </c>
      <c r="C77" s="28" t="s">
        <v>10</v>
      </c>
      <c r="D77" s="28" t="s">
        <v>108</v>
      </c>
      <c r="E77" s="28">
        <v>8454349.3544689156</v>
      </c>
      <c r="F77" s="28">
        <v>8543675.3976816665</v>
      </c>
      <c r="G77" s="29">
        <v>8245295.8164980644</v>
      </c>
      <c r="H77" s="57"/>
      <c r="I77" s="57"/>
      <c r="J77" s="57"/>
      <c r="L77" s="35"/>
      <c r="M77" s="27" t="s">
        <v>20</v>
      </c>
      <c r="N77" s="30" t="s">
        <v>10</v>
      </c>
      <c r="O77" s="30" t="s">
        <v>108</v>
      </c>
      <c r="P77" s="31">
        <v>7877335.7130355835</v>
      </c>
      <c r="Q77" s="31">
        <v>8073295.8407116076</v>
      </c>
      <c r="R77" s="32">
        <v>7512956.9208040098</v>
      </c>
      <c r="S77" s="57"/>
      <c r="T77" s="57"/>
      <c r="U77" s="57"/>
      <c r="X77" s="27" t="s">
        <v>20</v>
      </c>
      <c r="Y77" s="30" t="s">
        <v>10</v>
      </c>
      <c r="Z77" s="30" t="s">
        <v>108</v>
      </c>
      <c r="AA77" s="33">
        <v>1714815.5294803737</v>
      </c>
      <c r="AB77" s="33">
        <v>1948989.7818234148</v>
      </c>
      <c r="AC77" s="34">
        <v>1653614.6853745522</v>
      </c>
      <c r="AD77" s="57"/>
      <c r="AE77" s="57"/>
      <c r="AF77" s="57"/>
    </row>
    <row r="78" spans="1:32" x14ac:dyDescent="0.2">
      <c r="A78" s="26"/>
      <c r="B78" s="27" t="s">
        <v>20</v>
      </c>
      <c r="C78" s="28" t="s">
        <v>10</v>
      </c>
      <c r="D78" s="28" t="s">
        <v>109</v>
      </c>
      <c r="E78" s="28">
        <v>7126440.9473278001</v>
      </c>
      <c r="F78" s="28">
        <v>7311699.8684071079</v>
      </c>
      <c r="G78" s="29">
        <v>7153259.4243804282</v>
      </c>
      <c r="H78" s="57"/>
      <c r="I78" s="57"/>
      <c r="J78" s="57"/>
      <c r="L78" s="35"/>
      <c r="M78" s="27" t="s">
        <v>20</v>
      </c>
      <c r="N78" s="30" t="s">
        <v>10</v>
      </c>
      <c r="O78" s="30" t="s">
        <v>109</v>
      </c>
      <c r="P78" s="31">
        <v>3517753.7510566865</v>
      </c>
      <c r="Q78" s="31">
        <v>3630672.2559607578</v>
      </c>
      <c r="R78" s="32">
        <v>3611389.4805744579</v>
      </c>
      <c r="S78" s="57"/>
      <c r="T78" s="57"/>
      <c r="U78" s="57"/>
      <c r="X78" s="27" t="s">
        <v>20</v>
      </c>
      <c r="Y78" s="30" t="s">
        <v>10</v>
      </c>
      <c r="Z78" s="30" t="s">
        <v>109</v>
      </c>
      <c r="AA78" s="33">
        <v>1586687.0414470921</v>
      </c>
      <c r="AB78" s="33">
        <v>1819997.0834896546</v>
      </c>
      <c r="AC78" s="34">
        <v>1648424.8378137003</v>
      </c>
      <c r="AD78" s="57"/>
      <c r="AE78" s="57"/>
      <c r="AF78" s="57"/>
    </row>
    <row r="79" spans="1:32" x14ac:dyDescent="0.2">
      <c r="A79" s="26"/>
      <c r="B79" s="27" t="s">
        <v>19</v>
      </c>
      <c r="C79" s="28" t="s">
        <v>11</v>
      </c>
      <c r="D79" s="28" t="s">
        <v>110</v>
      </c>
      <c r="E79" s="28">
        <v>68072256.070593685</v>
      </c>
      <c r="F79" s="28">
        <v>70408364.556009114</v>
      </c>
      <c r="G79" s="29">
        <v>68425807.706767291</v>
      </c>
      <c r="H79" s="56" t="e">
        <f>SUM(E79:E83)-H80</f>
        <v>#REF!</v>
      </c>
      <c r="I79" s="56" t="e">
        <f>SUM(F79:F83)-I80</f>
        <v>#REF!</v>
      </c>
      <c r="J79" s="56" t="e">
        <f>SUM(G79:G83)-J80</f>
        <v>#REF!</v>
      </c>
      <c r="L79" s="35"/>
      <c r="M79" s="27" t="s">
        <v>19</v>
      </c>
      <c r="N79" s="30" t="s">
        <v>11</v>
      </c>
      <c r="O79" s="30" t="s">
        <v>110</v>
      </c>
      <c r="P79" s="31">
        <v>46795336.259301305</v>
      </c>
      <c r="Q79" s="31">
        <v>46413626.388062097</v>
      </c>
      <c r="R79" s="32">
        <v>44644048.98682525</v>
      </c>
      <c r="S79" s="56" t="e">
        <f>SUM(P79:P83)-S80</f>
        <v>#REF!</v>
      </c>
      <c r="T79" s="56" t="e">
        <f>SUM(Q79:Q83)-T80</f>
        <v>#REF!</v>
      </c>
      <c r="U79" s="56" t="e">
        <f>SUM(R79:R83)-U80</f>
        <v>#REF!</v>
      </c>
      <c r="X79" s="27" t="s">
        <v>19</v>
      </c>
      <c r="Y79" s="30" t="s">
        <v>11</v>
      </c>
      <c r="Z79" s="30" t="s">
        <v>110</v>
      </c>
      <c r="AA79" s="33">
        <v>7291216.1757262964</v>
      </c>
      <c r="AB79" s="33">
        <v>7352702.3643356767</v>
      </c>
      <c r="AC79" s="34">
        <v>6549249.353553934</v>
      </c>
      <c r="AD79" s="56" t="e">
        <f>SUM(AA79:AA83)-AD80</f>
        <v>#REF!</v>
      </c>
      <c r="AE79" s="56" t="e">
        <f>SUM(AB79:AB83)-AE80</f>
        <v>#REF!</v>
      </c>
      <c r="AF79" s="56" t="e">
        <f>SUM(AC79:AC83)-AF80</f>
        <v>#REF!</v>
      </c>
    </row>
    <row r="80" spans="1:32" x14ac:dyDescent="0.2">
      <c r="A80" s="26"/>
      <c r="B80" s="27" t="s">
        <v>19</v>
      </c>
      <c r="C80" s="28" t="s">
        <v>11</v>
      </c>
      <c r="D80" s="28" t="s">
        <v>111</v>
      </c>
      <c r="E80" s="28">
        <v>50960900.792589977</v>
      </c>
      <c r="F80" s="28">
        <v>53516153.335250579</v>
      </c>
      <c r="G80" s="29">
        <v>51501265.253109455</v>
      </c>
      <c r="H80" s="57" t="e">
        <f>#REF!</f>
        <v>#REF!</v>
      </c>
      <c r="I80" s="57" t="e">
        <f>#REF!</f>
        <v>#REF!</v>
      </c>
      <c r="J80" s="57" t="e">
        <f>#REF!</f>
        <v>#REF!</v>
      </c>
      <c r="L80" s="35"/>
      <c r="M80" s="27" t="s">
        <v>19</v>
      </c>
      <c r="N80" s="30" t="s">
        <v>11</v>
      </c>
      <c r="O80" s="30" t="s">
        <v>111</v>
      </c>
      <c r="P80" s="31">
        <v>37213308.015417427</v>
      </c>
      <c r="Q80" s="31">
        <v>37326993.275314324</v>
      </c>
      <c r="R80" s="32">
        <v>36061194.084745347</v>
      </c>
      <c r="S80" s="57" t="e">
        <f>#REF!</f>
        <v>#REF!</v>
      </c>
      <c r="T80" s="57" t="e">
        <f>#REF!</f>
        <v>#REF!</v>
      </c>
      <c r="U80" s="57" t="e">
        <f>#REF!</f>
        <v>#REF!</v>
      </c>
      <c r="X80" s="27" t="s">
        <v>19</v>
      </c>
      <c r="Y80" s="30" t="s">
        <v>11</v>
      </c>
      <c r="Z80" s="30" t="s">
        <v>111</v>
      </c>
      <c r="AA80" s="33">
        <v>5671472.4980446566</v>
      </c>
      <c r="AB80" s="33">
        <v>5823455.8599422248</v>
      </c>
      <c r="AC80" s="34">
        <v>5243557.644294926</v>
      </c>
      <c r="AD80" s="57" t="e">
        <f>#REF!</f>
        <v>#REF!</v>
      </c>
      <c r="AE80" s="57" t="e">
        <f>#REF!</f>
        <v>#REF!</v>
      </c>
      <c r="AF80" s="57" t="e">
        <f>#REF!</f>
        <v>#REF!</v>
      </c>
    </row>
    <row r="81" spans="1:32" x14ac:dyDescent="0.2">
      <c r="A81" s="26"/>
      <c r="B81" s="27" t="s">
        <v>19</v>
      </c>
      <c r="C81" s="28" t="s">
        <v>11</v>
      </c>
      <c r="D81" s="28" t="s">
        <v>112</v>
      </c>
      <c r="E81" s="28">
        <v>40719348.071888931</v>
      </c>
      <c r="F81" s="28">
        <v>46084484.313836917</v>
      </c>
      <c r="G81" s="29">
        <v>46196367.431366123</v>
      </c>
      <c r="H81" s="57"/>
      <c r="I81" s="57"/>
      <c r="J81" s="57"/>
      <c r="L81" s="35"/>
      <c r="M81" s="27" t="s">
        <v>19</v>
      </c>
      <c r="N81" s="30" t="s">
        <v>11</v>
      </c>
      <c r="O81" s="30" t="s">
        <v>112</v>
      </c>
      <c r="P81" s="31">
        <v>24396073.506714534</v>
      </c>
      <c r="Q81" s="31">
        <v>24745869.153527185</v>
      </c>
      <c r="R81" s="32">
        <v>24997703.89856793</v>
      </c>
      <c r="S81" s="57"/>
      <c r="T81" s="57"/>
      <c r="U81" s="57"/>
      <c r="X81" s="27" t="s">
        <v>19</v>
      </c>
      <c r="Y81" s="30" t="s">
        <v>11</v>
      </c>
      <c r="Z81" s="30" t="s">
        <v>112</v>
      </c>
      <c r="AA81" s="33">
        <v>5519476.99012437</v>
      </c>
      <c r="AB81" s="33">
        <v>6009264.9740850534</v>
      </c>
      <c r="AC81" s="34">
        <v>5809301.3340399023</v>
      </c>
      <c r="AD81" s="57"/>
      <c r="AE81" s="57"/>
      <c r="AF81" s="57"/>
    </row>
    <row r="82" spans="1:32" x14ac:dyDescent="0.2">
      <c r="A82" s="26"/>
      <c r="B82" s="27" t="s">
        <v>19</v>
      </c>
      <c r="C82" s="28" t="s">
        <v>11</v>
      </c>
      <c r="D82" s="28" t="s">
        <v>113</v>
      </c>
      <c r="E82" s="28">
        <v>66088818.224554971</v>
      </c>
      <c r="F82" s="28">
        <v>71137699.267970219</v>
      </c>
      <c r="G82" s="29">
        <v>69564040.373004571</v>
      </c>
      <c r="H82" s="57"/>
      <c r="I82" s="57"/>
      <c r="J82" s="57"/>
      <c r="L82" s="35"/>
      <c r="M82" s="27" t="s">
        <v>19</v>
      </c>
      <c r="N82" s="30" t="s">
        <v>11</v>
      </c>
      <c r="O82" s="30" t="s">
        <v>113</v>
      </c>
      <c r="P82" s="31">
        <v>50926744.62421006</v>
      </c>
      <c r="Q82" s="31">
        <v>52181984.426925093</v>
      </c>
      <c r="R82" s="32">
        <v>51642918.719009213</v>
      </c>
      <c r="S82" s="57"/>
      <c r="T82" s="57"/>
      <c r="U82" s="57"/>
      <c r="X82" s="27" t="s">
        <v>19</v>
      </c>
      <c r="Y82" s="30" t="s">
        <v>11</v>
      </c>
      <c r="Z82" s="30" t="s">
        <v>113</v>
      </c>
      <c r="AA82" s="33">
        <v>8346629.6532297162</v>
      </c>
      <c r="AB82" s="33">
        <v>8633879.6092150919</v>
      </c>
      <c r="AC82" s="34">
        <v>8000278.0976970326</v>
      </c>
      <c r="AD82" s="57"/>
      <c r="AE82" s="57"/>
      <c r="AF82" s="57"/>
    </row>
    <row r="83" spans="1:32" x14ac:dyDescent="0.2">
      <c r="A83" s="26"/>
      <c r="B83" s="27" t="s">
        <v>19</v>
      </c>
      <c r="C83" s="28" t="s">
        <v>11</v>
      </c>
      <c r="D83" s="28" t="s">
        <v>114</v>
      </c>
      <c r="E83" s="28">
        <v>74084603.026451185</v>
      </c>
      <c r="F83" s="28">
        <v>80980169.124661207</v>
      </c>
      <c r="G83" s="29">
        <v>82387741.832049385</v>
      </c>
      <c r="H83" s="57"/>
      <c r="I83" s="57"/>
      <c r="J83" s="57"/>
      <c r="L83" s="35"/>
      <c r="M83" s="27" t="s">
        <v>19</v>
      </c>
      <c r="N83" s="30" t="s">
        <v>11</v>
      </c>
      <c r="O83" s="30" t="s">
        <v>114</v>
      </c>
      <c r="P83" s="31">
        <v>32798247.056460358</v>
      </c>
      <c r="Q83" s="31">
        <v>33176501.874938179</v>
      </c>
      <c r="R83" s="32">
        <v>33409087.820178799</v>
      </c>
      <c r="S83" s="57"/>
      <c r="T83" s="57"/>
      <c r="U83" s="57"/>
      <c r="X83" s="27" t="s">
        <v>19</v>
      </c>
      <c r="Y83" s="30" t="s">
        <v>11</v>
      </c>
      <c r="Z83" s="30" t="s">
        <v>114</v>
      </c>
      <c r="AA83" s="33">
        <v>8804458.5999644566</v>
      </c>
      <c r="AB83" s="33">
        <v>9437095.0281091593</v>
      </c>
      <c r="AC83" s="34">
        <v>9031534.821071405</v>
      </c>
      <c r="AD83" s="57"/>
      <c r="AE83" s="57"/>
      <c r="AF83" s="57"/>
    </row>
    <row r="84" spans="1:32" x14ac:dyDescent="0.2">
      <c r="A84" s="26"/>
      <c r="B84" s="27" t="s">
        <v>17</v>
      </c>
      <c r="C84" s="28" t="s">
        <v>12</v>
      </c>
      <c r="D84" s="28" t="s">
        <v>115</v>
      </c>
      <c r="E84" s="28">
        <v>6418301.4481296726</v>
      </c>
      <c r="F84" s="28">
        <v>7220853.3683669083</v>
      </c>
      <c r="G84" s="29">
        <v>7085919.3772474574</v>
      </c>
      <c r="H84" s="56" t="e">
        <f>SUM(E84:E92)-H85</f>
        <v>#REF!</v>
      </c>
      <c r="I84" s="56" t="e">
        <f>SUM(F84:F92)-I85</f>
        <v>#REF!</v>
      </c>
      <c r="J84" s="56" t="e">
        <f>SUM(G84:G92)-J85</f>
        <v>#REF!</v>
      </c>
      <c r="L84" s="35"/>
      <c r="M84" s="27" t="s">
        <v>17</v>
      </c>
      <c r="N84" s="30" t="s">
        <v>12</v>
      </c>
      <c r="O84" s="30" t="s">
        <v>115</v>
      </c>
      <c r="P84" s="31">
        <v>5644954.0344247818</v>
      </c>
      <c r="Q84" s="31">
        <v>6362665.228497996</v>
      </c>
      <c r="R84" s="32">
        <v>6291350.9295766205</v>
      </c>
      <c r="S84" s="56" t="e">
        <f>SUM(P84:P92)-S85</f>
        <v>#REF!</v>
      </c>
      <c r="T84" s="56" t="e">
        <f>SUM(Q84:Q92)-T85</f>
        <v>#REF!</v>
      </c>
      <c r="U84" s="56" t="e">
        <f>SUM(R84:R92)-U85</f>
        <v>#REF!</v>
      </c>
      <c r="X84" s="27" t="s">
        <v>17</v>
      </c>
      <c r="Y84" s="30" t="s">
        <v>12</v>
      </c>
      <c r="Z84" s="30" t="s">
        <v>115</v>
      </c>
      <c r="AA84" s="33">
        <v>1359220.5180313876</v>
      </c>
      <c r="AB84" s="33">
        <v>1384593.5409444934</v>
      </c>
      <c r="AC84" s="34">
        <v>1269893.6702442395</v>
      </c>
      <c r="AD84" s="56" t="e">
        <f>SUM(AA84:AA92)-AD85</f>
        <v>#REF!</v>
      </c>
      <c r="AE84" s="56" t="e">
        <f>SUM(AB84:AB92)-AE85</f>
        <v>#REF!</v>
      </c>
      <c r="AF84" s="56" t="e">
        <f>SUM(AC84:AC92)-AF85</f>
        <v>#REF!</v>
      </c>
    </row>
    <row r="85" spans="1:32" x14ac:dyDescent="0.2">
      <c r="A85" s="26"/>
      <c r="B85" s="27" t="s">
        <v>17</v>
      </c>
      <c r="C85" s="28" t="s">
        <v>12</v>
      </c>
      <c r="D85" s="28" t="s">
        <v>116</v>
      </c>
      <c r="E85" s="28">
        <v>4029261.3179155244</v>
      </c>
      <c r="F85" s="28">
        <v>4310417.8343979968</v>
      </c>
      <c r="G85" s="29">
        <v>4158046.0158406543</v>
      </c>
      <c r="H85" s="57" t="e">
        <f>#REF!</f>
        <v>#REF!</v>
      </c>
      <c r="I85" s="57" t="e">
        <f>#REF!</f>
        <v>#REF!</v>
      </c>
      <c r="J85" s="57" t="e">
        <f>#REF!</f>
        <v>#REF!</v>
      </c>
      <c r="L85" s="35"/>
      <c r="M85" s="27" t="s">
        <v>17</v>
      </c>
      <c r="N85" s="30" t="s">
        <v>12</v>
      </c>
      <c r="O85" s="30" t="s">
        <v>116</v>
      </c>
      <c r="P85" s="31">
        <v>3241667.0213037087</v>
      </c>
      <c r="Q85" s="31">
        <v>3721915.848429143</v>
      </c>
      <c r="R85" s="32">
        <v>3555576.0159275299</v>
      </c>
      <c r="S85" s="57" t="e">
        <f>#REF!</f>
        <v>#REF!</v>
      </c>
      <c r="T85" s="57" t="e">
        <f>#REF!</f>
        <v>#REF!</v>
      </c>
      <c r="U85" s="57" t="e">
        <f>#REF!</f>
        <v>#REF!</v>
      </c>
      <c r="X85" s="27" t="s">
        <v>17</v>
      </c>
      <c r="Y85" s="30" t="s">
        <v>12</v>
      </c>
      <c r="Z85" s="30" t="s">
        <v>116</v>
      </c>
      <c r="AA85" s="33">
        <v>818295.99336403271</v>
      </c>
      <c r="AB85" s="33">
        <v>830136.73830316693</v>
      </c>
      <c r="AC85" s="34">
        <v>771225.70342006115</v>
      </c>
      <c r="AD85" s="57" t="e">
        <f>#REF!</f>
        <v>#REF!</v>
      </c>
      <c r="AE85" s="57" t="e">
        <f>#REF!</f>
        <v>#REF!</v>
      </c>
      <c r="AF85" s="57" t="e">
        <f>#REF!</f>
        <v>#REF!</v>
      </c>
    </row>
    <row r="86" spans="1:32" x14ac:dyDescent="0.2">
      <c r="A86" s="26"/>
      <c r="B86" s="27" t="s">
        <v>17</v>
      </c>
      <c r="C86" s="28" t="s">
        <v>12</v>
      </c>
      <c r="D86" s="28" t="s">
        <v>117</v>
      </c>
      <c r="E86" s="28">
        <v>3123314.015573082</v>
      </c>
      <c r="F86" s="28">
        <v>3558780.4082855959</v>
      </c>
      <c r="G86" s="29">
        <v>3381553.8925073841</v>
      </c>
      <c r="H86" s="57"/>
      <c r="I86" s="57"/>
      <c r="J86" s="57"/>
      <c r="L86" s="35"/>
      <c r="M86" s="27" t="s">
        <v>17</v>
      </c>
      <c r="N86" s="30" t="s">
        <v>12</v>
      </c>
      <c r="O86" s="30" t="s">
        <v>117</v>
      </c>
      <c r="P86" s="31">
        <v>1806048.9236904222</v>
      </c>
      <c r="Q86" s="31">
        <v>2112398.9879318704</v>
      </c>
      <c r="R86" s="32">
        <v>2163704.9583240957</v>
      </c>
      <c r="S86" s="57"/>
      <c r="T86" s="57"/>
      <c r="U86" s="57"/>
      <c r="X86" s="27" t="s">
        <v>17</v>
      </c>
      <c r="Y86" s="30" t="s">
        <v>12</v>
      </c>
      <c r="Z86" s="30" t="s">
        <v>117</v>
      </c>
      <c r="AA86" s="33">
        <v>694710.15863097191</v>
      </c>
      <c r="AB86" s="33">
        <v>718654.30793477874</v>
      </c>
      <c r="AC86" s="34">
        <v>687290.49534390518</v>
      </c>
      <c r="AD86" s="57"/>
      <c r="AE86" s="57"/>
      <c r="AF86" s="57"/>
    </row>
    <row r="87" spans="1:32" x14ac:dyDescent="0.2">
      <c r="A87" s="26"/>
      <c r="B87" s="27" t="s">
        <v>17</v>
      </c>
      <c r="C87" s="28" t="s">
        <v>12</v>
      </c>
      <c r="D87" s="28" t="s">
        <v>118</v>
      </c>
      <c r="E87" s="28">
        <v>2331371.0080719949</v>
      </c>
      <c r="F87" s="28">
        <v>2508915.8630508822</v>
      </c>
      <c r="G87" s="29">
        <v>2356874.5347603778</v>
      </c>
      <c r="H87" s="57"/>
      <c r="I87" s="57"/>
      <c r="J87" s="57"/>
      <c r="L87" s="35"/>
      <c r="M87" s="27" t="s">
        <v>17</v>
      </c>
      <c r="N87" s="30" t="s">
        <v>12</v>
      </c>
      <c r="O87" s="30" t="s">
        <v>118</v>
      </c>
      <c r="P87" s="31">
        <v>2193637.2144264565</v>
      </c>
      <c r="Q87" s="31">
        <v>2501172.1445359127</v>
      </c>
      <c r="R87" s="32">
        <v>2522506.6888231267</v>
      </c>
      <c r="S87" s="57"/>
      <c r="T87" s="57"/>
      <c r="U87" s="57"/>
      <c r="X87" s="27" t="s">
        <v>17</v>
      </c>
      <c r="Y87" s="30" t="s">
        <v>12</v>
      </c>
      <c r="Z87" s="30" t="s">
        <v>118</v>
      </c>
      <c r="AA87" s="33">
        <v>475736.47789315495</v>
      </c>
      <c r="AB87" s="33">
        <v>484381.92128600937</v>
      </c>
      <c r="AC87" s="34">
        <v>431808.51723144011</v>
      </c>
      <c r="AD87" s="57"/>
      <c r="AE87" s="57"/>
      <c r="AF87" s="57"/>
    </row>
    <row r="88" spans="1:32" x14ac:dyDescent="0.2">
      <c r="A88" s="26"/>
      <c r="B88" s="27" t="s">
        <v>17</v>
      </c>
      <c r="C88" s="28" t="s">
        <v>12</v>
      </c>
      <c r="D88" s="28" t="s">
        <v>119</v>
      </c>
      <c r="E88" s="28">
        <v>3400703.0531084025</v>
      </c>
      <c r="F88" s="28">
        <v>3636466.7848349954</v>
      </c>
      <c r="G88" s="29">
        <v>3459353.7334362748</v>
      </c>
      <c r="H88" s="57"/>
      <c r="I88" s="57"/>
      <c r="J88" s="57"/>
      <c r="L88" s="35"/>
      <c r="M88" s="27" t="s">
        <v>17</v>
      </c>
      <c r="N88" s="30" t="s">
        <v>12</v>
      </c>
      <c r="O88" s="30" t="s">
        <v>119</v>
      </c>
      <c r="P88" s="31">
        <v>3910618.3928724406</v>
      </c>
      <c r="Q88" s="31">
        <v>4354618.3323040362</v>
      </c>
      <c r="R88" s="32">
        <v>4401539.8577779764</v>
      </c>
      <c r="S88" s="57"/>
      <c r="T88" s="57"/>
      <c r="U88" s="57"/>
      <c r="X88" s="27" t="s">
        <v>17</v>
      </c>
      <c r="Y88" s="30" t="s">
        <v>12</v>
      </c>
      <c r="Z88" s="30" t="s">
        <v>119</v>
      </c>
      <c r="AA88" s="33">
        <v>691187.70866367419</v>
      </c>
      <c r="AB88" s="33">
        <v>693646.86236593977</v>
      </c>
      <c r="AC88" s="34">
        <v>645917.67769843433</v>
      </c>
      <c r="AD88" s="57"/>
      <c r="AE88" s="57"/>
      <c r="AF88" s="57"/>
    </row>
    <row r="89" spans="1:32" x14ac:dyDescent="0.2">
      <c r="A89" s="26"/>
      <c r="B89" s="27" t="s">
        <v>17</v>
      </c>
      <c r="C89" s="28" t="s">
        <v>12</v>
      </c>
      <c r="D89" s="28" t="s">
        <v>120</v>
      </c>
      <c r="E89" s="28">
        <v>1570256.6576357284</v>
      </c>
      <c r="F89" s="28">
        <v>1850509.1366258403</v>
      </c>
      <c r="G89" s="29">
        <v>1985413.041122888</v>
      </c>
      <c r="H89" s="57"/>
      <c r="I89" s="57"/>
      <c r="J89" s="57"/>
      <c r="L89" s="35"/>
      <c r="M89" s="27" t="s">
        <v>17</v>
      </c>
      <c r="N89" s="30" t="s">
        <v>12</v>
      </c>
      <c r="O89" s="30" t="s">
        <v>120</v>
      </c>
      <c r="P89" s="31">
        <v>2436381.9588389881</v>
      </c>
      <c r="Q89" s="31">
        <v>2802276.5460724994</v>
      </c>
      <c r="R89" s="32">
        <v>3078756.1778543447</v>
      </c>
      <c r="S89" s="57"/>
      <c r="T89" s="57"/>
      <c r="U89" s="57"/>
      <c r="X89" s="27" t="s">
        <v>17</v>
      </c>
      <c r="Y89" s="30" t="s">
        <v>12</v>
      </c>
      <c r="Z89" s="30" t="s">
        <v>120</v>
      </c>
      <c r="AA89" s="33">
        <v>340639.89580460958</v>
      </c>
      <c r="AB89" s="33">
        <v>335389.81201092084</v>
      </c>
      <c r="AC89" s="34">
        <v>341199.53871004679</v>
      </c>
      <c r="AD89" s="57"/>
      <c r="AE89" s="57"/>
      <c r="AF89" s="57"/>
    </row>
    <row r="90" spans="1:32" x14ac:dyDescent="0.2">
      <c r="A90" s="26"/>
      <c r="B90" s="27" t="s">
        <v>17</v>
      </c>
      <c r="C90" s="28" t="s">
        <v>12</v>
      </c>
      <c r="D90" s="28" t="s">
        <v>121</v>
      </c>
      <c r="E90" s="28">
        <v>12092419.700804934</v>
      </c>
      <c r="F90" s="28">
        <v>13011616.889295349</v>
      </c>
      <c r="G90" s="29">
        <v>12997700.712150175</v>
      </c>
      <c r="H90" s="57"/>
      <c r="I90" s="57"/>
      <c r="J90" s="57"/>
      <c r="L90" s="35"/>
      <c r="M90" s="27" t="s">
        <v>17</v>
      </c>
      <c r="N90" s="30" t="s">
        <v>12</v>
      </c>
      <c r="O90" s="30" t="s">
        <v>121</v>
      </c>
      <c r="P90" s="31">
        <v>9085716.1724097282</v>
      </c>
      <c r="Q90" s="31">
        <v>9778228.7235537246</v>
      </c>
      <c r="R90" s="32">
        <v>9893513.9831681661</v>
      </c>
      <c r="S90" s="57"/>
      <c r="T90" s="57"/>
      <c r="U90" s="57"/>
      <c r="X90" s="27" t="s">
        <v>17</v>
      </c>
      <c r="Y90" s="30" t="s">
        <v>12</v>
      </c>
      <c r="Z90" s="30" t="s">
        <v>121</v>
      </c>
      <c r="AA90" s="33">
        <v>2563760.9054812845</v>
      </c>
      <c r="AB90" s="33">
        <v>2580416.6195264673</v>
      </c>
      <c r="AC90" s="34">
        <v>2434996.6436486631</v>
      </c>
      <c r="AD90" s="57"/>
      <c r="AE90" s="57"/>
      <c r="AF90" s="57"/>
    </row>
    <row r="91" spans="1:32" x14ac:dyDescent="0.2">
      <c r="A91" s="26"/>
      <c r="B91" s="27" t="s">
        <v>17</v>
      </c>
      <c r="C91" s="28" t="s">
        <v>12</v>
      </c>
      <c r="D91" s="28" t="s">
        <v>122</v>
      </c>
      <c r="E91" s="28">
        <v>4446803.997785422</v>
      </c>
      <c r="F91" s="28">
        <v>4869712.1367123965</v>
      </c>
      <c r="G91" s="29">
        <v>4714863.4740828937</v>
      </c>
      <c r="H91" s="57"/>
      <c r="I91" s="57"/>
      <c r="J91" s="57"/>
      <c r="L91" s="35"/>
      <c r="M91" s="27" t="s">
        <v>17</v>
      </c>
      <c r="N91" s="30" t="s">
        <v>12</v>
      </c>
      <c r="O91" s="30" t="s">
        <v>122</v>
      </c>
      <c r="P91" s="31">
        <v>3010952.3313803645</v>
      </c>
      <c r="Q91" s="31">
        <v>3382677.8592897365</v>
      </c>
      <c r="R91" s="32">
        <v>3540049.627708389</v>
      </c>
      <c r="S91" s="57"/>
      <c r="T91" s="57"/>
      <c r="U91" s="57"/>
      <c r="X91" s="27" t="s">
        <v>17</v>
      </c>
      <c r="Y91" s="30" t="s">
        <v>12</v>
      </c>
      <c r="Z91" s="30" t="s">
        <v>122</v>
      </c>
      <c r="AA91" s="33">
        <v>960188.78669648932</v>
      </c>
      <c r="AB91" s="33">
        <v>958871.22809972975</v>
      </c>
      <c r="AC91" s="34">
        <v>925524.01336356648</v>
      </c>
      <c r="AD91" s="57"/>
      <c r="AE91" s="57"/>
      <c r="AF91" s="57"/>
    </row>
    <row r="92" spans="1:32" x14ac:dyDescent="0.2">
      <c r="A92" s="26"/>
      <c r="B92" s="27" t="s">
        <v>17</v>
      </c>
      <c r="C92" s="28" t="s">
        <v>12</v>
      </c>
      <c r="D92" s="28" t="s">
        <v>123</v>
      </c>
      <c r="E92" s="28">
        <v>8894420.0210793056</v>
      </c>
      <c r="F92" s="28">
        <v>10049766.945076358</v>
      </c>
      <c r="G92" s="29">
        <v>9578420.5794792958</v>
      </c>
      <c r="H92" s="57"/>
      <c r="I92" s="57"/>
      <c r="J92" s="57"/>
      <c r="L92" s="35"/>
      <c r="M92" s="27" t="s">
        <v>17</v>
      </c>
      <c r="N92" s="30" t="s">
        <v>12</v>
      </c>
      <c r="O92" s="30" t="s">
        <v>123</v>
      </c>
      <c r="P92" s="31">
        <v>6961045.1200390812</v>
      </c>
      <c r="Q92" s="31">
        <v>7993583.5113549493</v>
      </c>
      <c r="R92" s="32">
        <v>8037947.3074078355</v>
      </c>
      <c r="S92" s="57"/>
      <c r="T92" s="57"/>
      <c r="U92" s="57"/>
      <c r="X92" s="27" t="s">
        <v>17</v>
      </c>
      <c r="Y92" s="30" t="s">
        <v>12</v>
      </c>
      <c r="Z92" s="30" t="s">
        <v>123</v>
      </c>
      <c r="AA92" s="33">
        <v>1937134.6567716254</v>
      </c>
      <c r="AB92" s="33">
        <v>1970800.0950714131</v>
      </c>
      <c r="AC92" s="34">
        <v>1891678.1200625366</v>
      </c>
      <c r="AD92" s="57"/>
      <c r="AE92" s="57"/>
      <c r="AF92" s="57"/>
    </row>
    <row r="93" spans="1:32" x14ac:dyDescent="0.2">
      <c r="A93" s="26"/>
      <c r="B93" s="27" t="s">
        <v>17</v>
      </c>
      <c r="C93" s="28" t="s">
        <v>13</v>
      </c>
      <c r="D93" s="28" t="s">
        <v>124</v>
      </c>
      <c r="E93" s="28">
        <v>6066608.6979204481</v>
      </c>
      <c r="F93" s="28">
        <v>7040488.8677908173</v>
      </c>
      <c r="G93" s="29">
        <v>6673268.4596470809</v>
      </c>
      <c r="H93" s="56" t="e">
        <f>SUM(E93:E101)-H94</f>
        <v>#REF!</v>
      </c>
      <c r="I93" s="56" t="e">
        <f>SUM(F93:F101)-I94</f>
        <v>#REF!</v>
      </c>
      <c r="J93" s="56" t="e">
        <f>SUM(G93:G101)-J94</f>
        <v>#REF!</v>
      </c>
      <c r="L93" s="35"/>
      <c r="M93" s="27" t="s">
        <v>17</v>
      </c>
      <c r="N93" s="30" t="s">
        <v>13</v>
      </c>
      <c r="O93" s="30" t="s">
        <v>124</v>
      </c>
      <c r="P93" s="31">
        <v>4492188.8821888119</v>
      </c>
      <c r="Q93" s="31">
        <v>4654941.5377650447</v>
      </c>
      <c r="R93" s="32">
        <v>4999952.6125699803</v>
      </c>
      <c r="S93" s="56" t="e">
        <f>SUM(P93:P101)-S94</f>
        <v>#REF!</v>
      </c>
      <c r="T93" s="56" t="e">
        <f>SUM(Q93:Q101)-T94</f>
        <v>#REF!</v>
      </c>
      <c r="U93" s="56" t="e">
        <f>SUM(R93:R101)-U94</f>
        <v>#REF!</v>
      </c>
      <c r="X93" s="27" t="s">
        <v>17</v>
      </c>
      <c r="Y93" s="30" t="s">
        <v>13</v>
      </c>
      <c r="Z93" s="30" t="s">
        <v>124</v>
      </c>
      <c r="AA93" s="33">
        <v>1818849.29644856</v>
      </c>
      <c r="AB93" s="33">
        <v>2029896.3326917524</v>
      </c>
      <c r="AC93" s="34">
        <v>1957222.4773636407</v>
      </c>
      <c r="AD93" s="56" t="e">
        <f>SUM(AA93:AA101)-AD94</f>
        <v>#REF!</v>
      </c>
      <c r="AE93" s="56" t="e">
        <f>SUM(AB93:AB101)-AE94</f>
        <v>#REF!</v>
      </c>
      <c r="AF93" s="56" t="e">
        <f>SUM(AC93:AC101)-AF94</f>
        <v>#REF!</v>
      </c>
    </row>
    <row r="94" spans="1:32" x14ac:dyDescent="0.2">
      <c r="A94" s="26"/>
      <c r="B94" s="27" t="s">
        <v>17</v>
      </c>
      <c r="C94" s="28" t="s">
        <v>13</v>
      </c>
      <c r="D94" s="28" t="s">
        <v>125</v>
      </c>
      <c r="E94" s="28">
        <v>7129329.7389208879</v>
      </c>
      <c r="F94" s="28">
        <v>8622917.7566263229</v>
      </c>
      <c r="G94" s="29">
        <v>8371406.1959436527</v>
      </c>
      <c r="H94" s="57" t="e">
        <f>#REF!</f>
        <v>#REF!</v>
      </c>
      <c r="I94" s="57" t="e">
        <f>#REF!</f>
        <v>#REF!</v>
      </c>
      <c r="J94" s="57" t="e">
        <f>#REF!</f>
        <v>#REF!</v>
      </c>
      <c r="L94" s="35"/>
      <c r="M94" s="27" t="s">
        <v>17</v>
      </c>
      <c r="N94" s="30" t="s">
        <v>13</v>
      </c>
      <c r="O94" s="30" t="s">
        <v>125</v>
      </c>
      <c r="P94" s="31">
        <v>3281062.7770145242</v>
      </c>
      <c r="Q94" s="31">
        <v>3420257.0554472245</v>
      </c>
      <c r="R94" s="32">
        <v>4027855.2236733977</v>
      </c>
      <c r="S94" s="57" t="e">
        <f>#REF!</f>
        <v>#REF!</v>
      </c>
      <c r="T94" s="57" t="e">
        <f>#REF!</f>
        <v>#REF!</v>
      </c>
      <c r="U94" s="57" t="e">
        <f>#REF!</f>
        <v>#REF!</v>
      </c>
      <c r="X94" s="27" t="s">
        <v>17</v>
      </c>
      <c r="Y94" s="30" t="s">
        <v>13</v>
      </c>
      <c r="Z94" s="30" t="s">
        <v>125</v>
      </c>
      <c r="AA94" s="33">
        <v>2135741.2792234868</v>
      </c>
      <c r="AB94" s="33">
        <v>2448079.7729972764</v>
      </c>
      <c r="AC94" s="34">
        <v>2539865.7573202793</v>
      </c>
      <c r="AD94" s="57" t="e">
        <f>#REF!</f>
        <v>#REF!</v>
      </c>
      <c r="AE94" s="57" t="e">
        <f>#REF!</f>
        <v>#REF!</v>
      </c>
      <c r="AF94" s="57" t="e">
        <f>#REF!</f>
        <v>#REF!</v>
      </c>
    </row>
    <row r="95" spans="1:32" x14ac:dyDescent="0.2">
      <c r="A95" s="26"/>
      <c r="B95" s="27" t="s">
        <v>17</v>
      </c>
      <c r="C95" s="28" t="s">
        <v>13</v>
      </c>
      <c r="D95" s="28" t="s">
        <v>126</v>
      </c>
      <c r="E95" s="28">
        <v>3120806.0135529097</v>
      </c>
      <c r="F95" s="28">
        <v>3776789.4636344733</v>
      </c>
      <c r="G95" s="29">
        <v>3801003.8326810114</v>
      </c>
      <c r="H95" s="57"/>
      <c r="I95" s="57"/>
      <c r="J95" s="57"/>
      <c r="L95" s="35"/>
      <c r="M95" s="27" t="s">
        <v>17</v>
      </c>
      <c r="N95" s="30" t="s">
        <v>13</v>
      </c>
      <c r="O95" s="30" t="s">
        <v>126</v>
      </c>
      <c r="P95" s="31">
        <v>1510300.9176547197</v>
      </c>
      <c r="Q95" s="31">
        <v>1658666.532870474</v>
      </c>
      <c r="R95" s="32">
        <v>2095446.7789353263</v>
      </c>
      <c r="S95" s="57"/>
      <c r="T95" s="57"/>
      <c r="U95" s="57"/>
      <c r="X95" s="27" t="s">
        <v>17</v>
      </c>
      <c r="Y95" s="30" t="s">
        <v>13</v>
      </c>
      <c r="Z95" s="30" t="s">
        <v>126</v>
      </c>
      <c r="AA95" s="33">
        <v>939822.59010731336</v>
      </c>
      <c r="AB95" s="33">
        <v>1061666.0760249035</v>
      </c>
      <c r="AC95" s="34">
        <v>1152724.5989715175</v>
      </c>
      <c r="AD95" s="57"/>
      <c r="AE95" s="57"/>
      <c r="AF95" s="57"/>
    </row>
    <row r="96" spans="1:32" x14ac:dyDescent="0.2">
      <c r="A96" s="26"/>
      <c r="B96" s="27" t="s">
        <v>17</v>
      </c>
      <c r="C96" s="28" t="s">
        <v>13</v>
      </c>
      <c r="D96" s="28" t="s">
        <v>127</v>
      </c>
      <c r="E96" s="28">
        <v>3019308.8885651473</v>
      </c>
      <c r="F96" s="28">
        <v>3660434.1739973407</v>
      </c>
      <c r="G96" s="29">
        <v>3562673.8210271234</v>
      </c>
      <c r="H96" s="57"/>
      <c r="I96" s="57"/>
      <c r="J96" s="57"/>
      <c r="L96" s="35"/>
      <c r="M96" s="27" t="s">
        <v>17</v>
      </c>
      <c r="N96" s="30" t="s">
        <v>13</v>
      </c>
      <c r="O96" s="30" t="s">
        <v>127</v>
      </c>
      <c r="P96" s="31">
        <v>1701749.614020545</v>
      </c>
      <c r="Q96" s="31">
        <v>1736732.5567879512</v>
      </c>
      <c r="R96" s="32">
        <v>2084333.71141955</v>
      </c>
      <c r="S96" s="57"/>
      <c r="T96" s="57"/>
      <c r="U96" s="57"/>
      <c r="X96" s="27" t="s">
        <v>17</v>
      </c>
      <c r="Y96" s="30" t="s">
        <v>13</v>
      </c>
      <c r="Z96" s="30" t="s">
        <v>127</v>
      </c>
      <c r="AA96" s="33">
        <v>923899.24801088707</v>
      </c>
      <c r="AB96" s="33">
        <v>1064535.9731362909</v>
      </c>
      <c r="AC96" s="34">
        <v>1079370.0562133307</v>
      </c>
      <c r="AD96" s="57"/>
      <c r="AE96" s="57"/>
      <c r="AF96" s="57"/>
    </row>
    <row r="97" spans="1:32" x14ac:dyDescent="0.2">
      <c r="A97" s="26"/>
      <c r="B97" s="27" t="s">
        <v>17</v>
      </c>
      <c r="C97" s="28" t="s">
        <v>13</v>
      </c>
      <c r="D97" s="28" t="s">
        <v>128</v>
      </c>
      <c r="E97" s="28">
        <v>5028264.9099479401</v>
      </c>
      <c r="F97" s="28">
        <v>5791953.3864296144</v>
      </c>
      <c r="G97" s="29">
        <v>5410319.2169042593</v>
      </c>
      <c r="H97" s="57"/>
      <c r="I97" s="57"/>
      <c r="J97" s="57"/>
      <c r="L97" s="35"/>
      <c r="M97" s="27" t="s">
        <v>17</v>
      </c>
      <c r="N97" s="30" t="s">
        <v>13</v>
      </c>
      <c r="O97" s="30" t="s">
        <v>128</v>
      </c>
      <c r="P97" s="31">
        <v>3271392.0809508669</v>
      </c>
      <c r="Q97" s="31">
        <v>3362030.9855533727</v>
      </c>
      <c r="R97" s="32">
        <v>3681814.8408550592</v>
      </c>
      <c r="S97" s="57"/>
      <c r="T97" s="57"/>
      <c r="U97" s="57"/>
      <c r="X97" s="27" t="s">
        <v>17</v>
      </c>
      <c r="Y97" s="30" t="s">
        <v>13</v>
      </c>
      <c r="Z97" s="30" t="s">
        <v>128</v>
      </c>
      <c r="AA97" s="33">
        <v>1452284.6411967713</v>
      </c>
      <c r="AB97" s="33">
        <v>1635174.3543026336</v>
      </c>
      <c r="AC97" s="34">
        <v>1580699.5001171529</v>
      </c>
      <c r="AD97" s="57"/>
      <c r="AE97" s="57"/>
      <c r="AF97" s="57"/>
    </row>
    <row r="98" spans="1:32" x14ac:dyDescent="0.2">
      <c r="A98" s="26"/>
      <c r="B98" s="27" t="s">
        <v>17</v>
      </c>
      <c r="C98" s="28" t="s">
        <v>13</v>
      </c>
      <c r="D98" s="28" t="s">
        <v>129</v>
      </c>
      <c r="E98" s="28">
        <v>2125492.2718309108</v>
      </c>
      <c r="F98" s="28">
        <v>2331993.0361217959</v>
      </c>
      <c r="G98" s="29">
        <v>2122337.6853063675</v>
      </c>
      <c r="H98" s="57"/>
      <c r="I98" s="57"/>
      <c r="J98" s="57"/>
      <c r="L98" s="35"/>
      <c r="M98" s="27" t="s">
        <v>17</v>
      </c>
      <c r="N98" s="30" t="s">
        <v>13</v>
      </c>
      <c r="O98" s="30" t="s">
        <v>129</v>
      </c>
      <c r="P98" s="31">
        <v>1761363.0071956681</v>
      </c>
      <c r="Q98" s="31">
        <v>1722350.0159719973</v>
      </c>
      <c r="R98" s="32">
        <v>1862371.9166072283</v>
      </c>
      <c r="S98" s="57"/>
      <c r="T98" s="57"/>
      <c r="U98" s="57"/>
      <c r="X98" s="27" t="s">
        <v>17</v>
      </c>
      <c r="Y98" s="30" t="s">
        <v>13</v>
      </c>
      <c r="Z98" s="30" t="s">
        <v>129</v>
      </c>
      <c r="AA98" s="33">
        <v>681975.70567769022</v>
      </c>
      <c r="AB98" s="33">
        <v>730336.14214323449</v>
      </c>
      <c r="AC98" s="34">
        <v>697942.47149264475</v>
      </c>
      <c r="AD98" s="57"/>
      <c r="AE98" s="57"/>
      <c r="AF98" s="57"/>
    </row>
    <row r="99" spans="1:32" x14ac:dyDescent="0.2">
      <c r="A99" s="26"/>
      <c r="B99" s="27" t="s">
        <v>17</v>
      </c>
      <c r="C99" s="28" t="s">
        <v>13</v>
      </c>
      <c r="D99" s="28" t="s">
        <v>130</v>
      </c>
      <c r="E99" s="28">
        <v>12187899.147772051</v>
      </c>
      <c r="F99" s="28">
        <v>14266602.528449232</v>
      </c>
      <c r="G99" s="29">
        <v>13428279.8651239</v>
      </c>
      <c r="H99" s="57"/>
      <c r="I99" s="57"/>
      <c r="J99" s="57"/>
      <c r="L99" s="35"/>
      <c r="M99" s="27" t="s">
        <v>17</v>
      </c>
      <c r="N99" s="30" t="s">
        <v>13</v>
      </c>
      <c r="O99" s="30" t="s">
        <v>130</v>
      </c>
      <c r="P99" s="31">
        <v>8994258.7880568542</v>
      </c>
      <c r="Q99" s="31">
        <v>9177709.1179348044</v>
      </c>
      <c r="R99" s="32">
        <v>9712257.0560087059</v>
      </c>
      <c r="S99" s="57"/>
      <c r="T99" s="57"/>
      <c r="U99" s="57"/>
      <c r="X99" s="27" t="s">
        <v>17</v>
      </c>
      <c r="Y99" s="30" t="s">
        <v>13</v>
      </c>
      <c r="Z99" s="30" t="s">
        <v>130</v>
      </c>
      <c r="AA99" s="33">
        <v>3755453.8956093178</v>
      </c>
      <c r="AB99" s="33">
        <v>4240680.7148815515</v>
      </c>
      <c r="AC99" s="34">
        <v>4114740.4192685247</v>
      </c>
      <c r="AD99" s="57"/>
      <c r="AE99" s="57"/>
      <c r="AF99" s="57"/>
    </row>
    <row r="100" spans="1:32" x14ac:dyDescent="0.2">
      <c r="A100" s="26"/>
      <c r="B100" s="27" t="s">
        <v>17</v>
      </c>
      <c r="C100" s="28" t="s">
        <v>13</v>
      </c>
      <c r="D100" s="28" t="s">
        <v>131</v>
      </c>
      <c r="E100" s="28">
        <v>3472828.0437956075</v>
      </c>
      <c r="F100" s="28">
        <v>4022241.3330914392</v>
      </c>
      <c r="G100" s="29">
        <v>3856528.9923878289</v>
      </c>
      <c r="H100" s="57"/>
      <c r="I100" s="57"/>
      <c r="J100" s="57"/>
      <c r="L100" s="35"/>
      <c r="M100" s="27" t="s">
        <v>17</v>
      </c>
      <c r="N100" s="30" t="s">
        <v>13</v>
      </c>
      <c r="O100" s="30" t="s">
        <v>131</v>
      </c>
      <c r="P100" s="31">
        <v>2356046.4838567385</v>
      </c>
      <c r="Q100" s="31">
        <v>2440753.1700449386</v>
      </c>
      <c r="R100" s="32">
        <v>2744868.6050975462</v>
      </c>
      <c r="S100" s="57"/>
      <c r="T100" s="57"/>
      <c r="U100" s="57"/>
      <c r="X100" s="27" t="s">
        <v>17</v>
      </c>
      <c r="Y100" s="30" t="s">
        <v>13</v>
      </c>
      <c r="Z100" s="30" t="s">
        <v>131</v>
      </c>
      <c r="AA100" s="33">
        <v>1105273.0671322341</v>
      </c>
      <c r="AB100" s="33">
        <v>1238385.3299699323</v>
      </c>
      <c r="AC100" s="34">
        <v>1226753.8770703261</v>
      </c>
      <c r="AD100" s="57"/>
      <c r="AE100" s="57"/>
      <c r="AF100" s="57"/>
    </row>
    <row r="101" spans="1:32" x14ac:dyDescent="0.2">
      <c r="A101" s="26"/>
      <c r="B101" s="27" t="s">
        <v>17</v>
      </c>
      <c r="C101" s="28" t="s">
        <v>13</v>
      </c>
      <c r="D101" s="28" t="s">
        <v>132</v>
      </c>
      <c r="E101" s="28">
        <v>2075138.9119731383</v>
      </c>
      <c r="F101" s="28">
        <v>2219334.9511835366</v>
      </c>
      <c r="G101" s="29">
        <v>2188274.8032008619</v>
      </c>
      <c r="H101" s="57"/>
      <c r="I101" s="57"/>
      <c r="J101" s="57"/>
      <c r="L101" s="35"/>
      <c r="M101" s="27" t="s">
        <v>17</v>
      </c>
      <c r="N101" s="30" t="s">
        <v>13</v>
      </c>
      <c r="O101" s="30" t="s">
        <v>132</v>
      </c>
      <c r="P101" s="31">
        <v>1389598.3848555135</v>
      </c>
      <c r="Q101" s="31">
        <v>1436124.8945917664</v>
      </c>
      <c r="R101" s="32">
        <v>1694842.6990142853</v>
      </c>
      <c r="S101" s="57"/>
      <c r="T101" s="57"/>
      <c r="U101" s="57"/>
      <c r="X101" s="27" t="s">
        <v>17</v>
      </c>
      <c r="Y101" s="30" t="s">
        <v>13</v>
      </c>
      <c r="Z101" s="30" t="s">
        <v>132</v>
      </c>
      <c r="AA101" s="33">
        <v>586955.73710284033</v>
      </c>
      <c r="AB101" s="33">
        <v>610800.56869572599</v>
      </c>
      <c r="AC101" s="34">
        <v>582522.72716718167</v>
      </c>
      <c r="AD101" s="57"/>
      <c r="AE101" s="57"/>
      <c r="AF101" s="57"/>
    </row>
    <row r="102" spans="1:32" x14ac:dyDescent="0.2">
      <c r="A102" s="26"/>
      <c r="B102" s="27" t="s">
        <v>20</v>
      </c>
      <c r="C102" s="28" t="s">
        <v>14</v>
      </c>
      <c r="D102" s="28" t="s">
        <v>133</v>
      </c>
      <c r="E102" s="28">
        <v>20494538.974271107</v>
      </c>
      <c r="F102" s="28">
        <v>21540915.483259659</v>
      </c>
      <c r="G102" s="29">
        <v>21315295.83042663</v>
      </c>
      <c r="H102" s="56" t="e">
        <f>SUM(E102:E107)-H103</f>
        <v>#REF!</v>
      </c>
      <c r="I102" s="56" t="e">
        <f>SUM(F102:F107)-I103</f>
        <v>#REF!</v>
      </c>
      <c r="J102" s="56" t="e">
        <f>SUM(G102:G107)-J103</f>
        <v>#REF!</v>
      </c>
      <c r="L102" s="35"/>
      <c r="M102" s="27" t="s">
        <v>20</v>
      </c>
      <c r="N102" s="30" t="s">
        <v>14</v>
      </c>
      <c r="O102" s="30" t="s">
        <v>133</v>
      </c>
      <c r="P102" s="31">
        <v>23736462.883958075</v>
      </c>
      <c r="Q102" s="31">
        <v>24516793.319934625</v>
      </c>
      <c r="R102" s="32">
        <v>24094131.845638763</v>
      </c>
      <c r="S102" s="56" t="e">
        <f>SUM(P102:P107)-S103</f>
        <v>#REF!</v>
      </c>
      <c r="T102" s="56" t="e">
        <f>SUM(Q102:Q107)-T103</f>
        <v>#REF!</v>
      </c>
      <c r="U102" s="56" t="e">
        <f>SUM(R102:R107)-U103</f>
        <v>#REF!</v>
      </c>
      <c r="X102" s="27" t="s">
        <v>20</v>
      </c>
      <c r="Y102" s="30" t="s">
        <v>14</v>
      </c>
      <c r="Z102" s="30" t="s">
        <v>133</v>
      </c>
      <c r="AA102" s="33">
        <v>4150408.2049037484</v>
      </c>
      <c r="AB102" s="33">
        <v>4671863.428655074</v>
      </c>
      <c r="AC102" s="34">
        <v>4436728.4921813384</v>
      </c>
      <c r="AD102" s="56" t="e">
        <f>SUM(AA102:AA107)-AD103</f>
        <v>#REF!</v>
      </c>
      <c r="AE102" s="56" t="e">
        <f>SUM(AB102:AB107)-AE103</f>
        <v>#REF!</v>
      </c>
      <c r="AF102" s="56" t="e">
        <f>SUM(AC102:AC107)-AF103</f>
        <v>#REF!</v>
      </c>
    </row>
    <row r="103" spans="1:32" x14ac:dyDescent="0.2">
      <c r="A103" s="26"/>
      <c r="B103" s="27" t="s">
        <v>20</v>
      </c>
      <c r="C103" s="28" t="s">
        <v>14</v>
      </c>
      <c r="D103" s="28" t="s">
        <v>134</v>
      </c>
      <c r="E103" s="28">
        <v>3435591.9351831246</v>
      </c>
      <c r="F103" s="28">
        <v>3838241.8609191049</v>
      </c>
      <c r="G103" s="29">
        <v>3724904.3553646072</v>
      </c>
      <c r="H103" s="57" t="e">
        <f>#REF!</f>
        <v>#REF!</v>
      </c>
      <c r="I103" s="57" t="e">
        <f>#REF!</f>
        <v>#REF!</v>
      </c>
      <c r="J103" s="57" t="e">
        <f>#REF!</f>
        <v>#REF!</v>
      </c>
      <c r="L103" s="35"/>
      <c r="M103" s="27" t="s">
        <v>20</v>
      </c>
      <c r="N103" s="30" t="s">
        <v>14</v>
      </c>
      <c r="O103" s="30" t="s">
        <v>134</v>
      </c>
      <c r="P103" s="31">
        <v>5732126.4116788357</v>
      </c>
      <c r="Q103" s="31">
        <v>6069250.6281359913</v>
      </c>
      <c r="R103" s="32">
        <v>6246479.2490330348</v>
      </c>
      <c r="S103" s="57" t="e">
        <f>#REF!</f>
        <v>#REF!</v>
      </c>
      <c r="T103" s="57" t="e">
        <f>#REF!</f>
        <v>#REF!</v>
      </c>
      <c r="U103" s="57" t="e">
        <f>#REF!</f>
        <v>#REF!</v>
      </c>
      <c r="X103" s="27" t="s">
        <v>20</v>
      </c>
      <c r="Y103" s="30" t="s">
        <v>14</v>
      </c>
      <c r="Z103" s="30" t="s">
        <v>134</v>
      </c>
      <c r="AA103" s="33">
        <v>540012.0871928226</v>
      </c>
      <c r="AB103" s="33">
        <v>620758.74295327335</v>
      </c>
      <c r="AC103" s="34">
        <v>584789.65817610652</v>
      </c>
      <c r="AD103" s="57" t="e">
        <f>#REF!</f>
        <v>#REF!</v>
      </c>
      <c r="AE103" s="57" t="e">
        <f>#REF!</f>
        <v>#REF!</v>
      </c>
      <c r="AF103" s="57" t="e">
        <f>#REF!</f>
        <v>#REF!</v>
      </c>
    </row>
    <row r="104" spans="1:32" x14ac:dyDescent="0.2">
      <c r="A104" s="26"/>
      <c r="B104" s="27" t="s">
        <v>20</v>
      </c>
      <c r="C104" s="28" t="s">
        <v>14</v>
      </c>
      <c r="D104" s="28" t="s">
        <v>135</v>
      </c>
      <c r="E104" s="28">
        <v>4886320.4001710797</v>
      </c>
      <c r="F104" s="28">
        <v>5148886.8660528753</v>
      </c>
      <c r="G104" s="29">
        <v>4912241.5012561688</v>
      </c>
      <c r="H104" s="57"/>
      <c r="I104" s="57"/>
      <c r="J104" s="57"/>
      <c r="L104" s="35"/>
      <c r="M104" s="27" t="s">
        <v>20</v>
      </c>
      <c r="N104" s="30" t="s">
        <v>14</v>
      </c>
      <c r="O104" s="30" t="s">
        <v>135</v>
      </c>
      <c r="P104" s="31">
        <v>8528060.2037890293</v>
      </c>
      <c r="Q104" s="31">
        <v>9027723.0254103933</v>
      </c>
      <c r="R104" s="32">
        <v>8903038.4090727046</v>
      </c>
      <c r="S104" s="57"/>
      <c r="T104" s="57"/>
      <c r="U104" s="57"/>
      <c r="X104" s="27" t="s">
        <v>20</v>
      </c>
      <c r="Y104" s="30" t="s">
        <v>14</v>
      </c>
      <c r="Z104" s="30" t="s">
        <v>135</v>
      </c>
      <c r="AA104" s="33">
        <v>922323.28027297894</v>
      </c>
      <c r="AB104" s="33">
        <v>1015401.8986846465</v>
      </c>
      <c r="AC104" s="34">
        <v>922910.59411363851</v>
      </c>
      <c r="AD104" s="57"/>
      <c r="AE104" s="57"/>
      <c r="AF104" s="57"/>
    </row>
    <row r="105" spans="1:32" x14ac:dyDescent="0.2">
      <c r="A105" s="26"/>
      <c r="B105" s="27" t="s">
        <v>20</v>
      </c>
      <c r="C105" s="28" t="s">
        <v>14</v>
      </c>
      <c r="D105" s="28" t="s">
        <v>136</v>
      </c>
      <c r="E105" s="28">
        <v>3387944.9424010366</v>
      </c>
      <c r="F105" s="28">
        <v>3679538.6886613262</v>
      </c>
      <c r="G105" s="29">
        <v>3467299.1511913766</v>
      </c>
      <c r="H105" s="57"/>
      <c r="I105" s="57"/>
      <c r="J105" s="57"/>
      <c r="L105" s="35"/>
      <c r="M105" s="27" t="s">
        <v>20</v>
      </c>
      <c r="N105" s="30" t="s">
        <v>14</v>
      </c>
      <c r="O105" s="30" t="s">
        <v>136</v>
      </c>
      <c r="P105" s="31">
        <v>5152007.921285456</v>
      </c>
      <c r="Q105" s="31">
        <v>5405904.0808032881</v>
      </c>
      <c r="R105" s="32">
        <v>5248384.8696369743</v>
      </c>
      <c r="S105" s="57"/>
      <c r="T105" s="57"/>
      <c r="U105" s="57"/>
      <c r="X105" s="27" t="s">
        <v>20</v>
      </c>
      <c r="Y105" s="30" t="s">
        <v>14</v>
      </c>
      <c r="Z105" s="30" t="s">
        <v>136</v>
      </c>
      <c r="AA105" s="33">
        <v>659861.36603213078</v>
      </c>
      <c r="AB105" s="33">
        <v>729124.49081359978</v>
      </c>
      <c r="AC105" s="34">
        <v>669490.65686076425</v>
      </c>
      <c r="AD105" s="57"/>
      <c r="AE105" s="57"/>
      <c r="AF105" s="57"/>
    </row>
    <row r="106" spans="1:32" x14ac:dyDescent="0.2">
      <c r="A106" s="26"/>
      <c r="B106" s="27" t="s">
        <v>20</v>
      </c>
      <c r="C106" s="28" t="s">
        <v>14</v>
      </c>
      <c r="D106" s="28" t="s">
        <v>137</v>
      </c>
      <c r="E106" s="28">
        <v>8958852.0051501673</v>
      </c>
      <c r="F106" s="28">
        <v>9036795.5477532409</v>
      </c>
      <c r="G106" s="29">
        <v>9449842.9018321112</v>
      </c>
      <c r="H106" s="57"/>
      <c r="I106" s="57"/>
      <c r="J106" s="57"/>
      <c r="L106" s="35"/>
      <c r="M106" s="27" t="s">
        <v>20</v>
      </c>
      <c r="N106" s="30" t="s">
        <v>14</v>
      </c>
      <c r="O106" s="30" t="s">
        <v>137</v>
      </c>
      <c r="P106" s="31">
        <v>16902060.374759</v>
      </c>
      <c r="Q106" s="31">
        <v>17212476.555279583</v>
      </c>
      <c r="R106" s="32">
        <v>16723850.147760253</v>
      </c>
      <c r="S106" s="57"/>
      <c r="T106" s="57"/>
      <c r="U106" s="57"/>
      <c r="X106" s="27" t="s">
        <v>20</v>
      </c>
      <c r="Y106" s="30" t="s">
        <v>14</v>
      </c>
      <c r="Z106" s="30" t="s">
        <v>137</v>
      </c>
      <c r="AA106" s="33">
        <v>1580943.3130252324</v>
      </c>
      <c r="AB106" s="33">
        <v>1702727.8832835529</v>
      </c>
      <c r="AC106" s="34">
        <v>1508934.9281997699</v>
      </c>
      <c r="AD106" s="57"/>
      <c r="AE106" s="57"/>
      <c r="AF106" s="57"/>
    </row>
    <row r="107" spans="1:32" ht="16" thickBot="1" x14ac:dyDescent="0.25">
      <c r="A107" s="26"/>
      <c r="B107" s="36" t="s">
        <v>20</v>
      </c>
      <c r="C107" s="37" t="s">
        <v>14</v>
      </c>
      <c r="D107" s="37" t="s">
        <v>138</v>
      </c>
      <c r="E107" s="37">
        <v>6105248.6206205469</v>
      </c>
      <c r="F107" s="37">
        <v>6167319.2387776636</v>
      </c>
      <c r="G107" s="38">
        <v>5947872.3571424345</v>
      </c>
      <c r="H107" s="57"/>
      <c r="I107" s="57"/>
      <c r="J107" s="57"/>
      <c r="L107" s="35"/>
      <c r="M107" s="36" t="s">
        <v>20</v>
      </c>
      <c r="N107" s="39" t="s">
        <v>14</v>
      </c>
      <c r="O107" s="39" t="s">
        <v>138</v>
      </c>
      <c r="P107" s="40">
        <v>12949282.204529604</v>
      </c>
      <c r="Q107" s="40">
        <v>13382740.353702879</v>
      </c>
      <c r="R107" s="41">
        <v>13069487.460143825</v>
      </c>
      <c r="S107" s="57"/>
      <c r="T107" s="57"/>
      <c r="U107" s="57"/>
      <c r="X107" s="36" t="s">
        <v>20</v>
      </c>
      <c r="Y107" s="39" t="s">
        <v>14</v>
      </c>
      <c r="Z107" s="39" t="s">
        <v>138</v>
      </c>
      <c r="AA107" s="42">
        <v>1198919.2555040473</v>
      </c>
      <c r="AB107" s="42">
        <v>1260123.5556098523</v>
      </c>
      <c r="AC107" s="43">
        <v>1177508.6765497737</v>
      </c>
      <c r="AD107" s="57"/>
      <c r="AE107" s="57"/>
      <c r="AF107" s="57"/>
    </row>
    <row r="108" spans="1:32" x14ac:dyDescent="0.2">
      <c r="E108" s="2" t="e">
        <f>SUM(E4:E107)-#REF!</f>
        <v>#REF!</v>
      </c>
      <c r="F108" s="2" t="e">
        <f>SUM(F4:F107)-#REF!</f>
        <v>#REF!</v>
      </c>
      <c r="G108" s="2" t="e">
        <f>SUM(G4:G107)-#REF!</f>
        <v>#REF!</v>
      </c>
      <c r="H108" s="2"/>
      <c r="I108" s="2"/>
      <c r="J108" s="2"/>
      <c r="L108" s="35"/>
      <c r="M108" s="44"/>
      <c r="N108" s="45"/>
      <c r="O108" s="45"/>
      <c r="P108" s="2" t="e">
        <f>SUM(P4:P107)-#REF!</f>
        <v>#REF!</v>
      </c>
      <c r="Q108" s="2" t="e">
        <f>SUM(Q4:Q107)-#REF!</f>
        <v>#REF!</v>
      </c>
      <c r="R108" s="2" t="e">
        <f>SUM(R4:R107)-#REF!</f>
        <v>#REF!</v>
      </c>
      <c r="S108" s="2"/>
      <c r="T108" s="2"/>
      <c r="U108" s="2"/>
      <c r="AA108" s="2" t="e">
        <f>SUM(AA4:AA107)-#REF!</f>
        <v>#REF!</v>
      </c>
      <c r="AB108" s="2" t="e">
        <f>SUM(AB4:AB107)-#REF!</f>
        <v>#REF!</v>
      </c>
      <c r="AC108" s="2" t="e">
        <f>SUM(AC4:AC107)-#REF!</f>
        <v>#REF!</v>
      </c>
      <c r="AD108" s="2"/>
      <c r="AE108" s="2"/>
      <c r="AF108" s="2"/>
    </row>
  </sheetData>
  <mergeCells count="6">
    <mergeCell ref="AD2:AF2"/>
    <mergeCell ref="B2:G2"/>
    <mergeCell ref="M2:R2"/>
    <mergeCell ref="X2:AC2"/>
    <mergeCell ref="H2:J2"/>
    <mergeCell ref="S2: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N26"/>
  <sheetViews>
    <sheetView showGridLines="0" zoomScale="90" zoomScaleNormal="90" workbookViewId="0">
      <selection activeCell="D2" sqref="D2"/>
    </sheetView>
  </sheetViews>
  <sheetFormatPr baseColWidth="10" defaultColWidth="8.83203125" defaultRowHeight="15" x14ac:dyDescent="0.2"/>
  <cols>
    <col min="2" max="2" width="26" customWidth="1"/>
    <col min="3" max="3" width="19.33203125" customWidth="1"/>
    <col min="4" max="9" width="15.6640625" customWidth="1"/>
    <col min="10" max="10" width="15.83203125" customWidth="1"/>
    <col min="12" max="12" width="24.5" customWidth="1"/>
    <col min="13" max="13" width="18.83203125" customWidth="1"/>
    <col min="14" max="20" width="15.6640625" customWidth="1"/>
    <col min="22" max="22" width="24.33203125" customWidth="1"/>
    <col min="23" max="23" width="19.5" customWidth="1"/>
    <col min="24" max="30" width="15.6640625" customWidth="1"/>
    <col min="32" max="32" width="24.1640625" customWidth="1"/>
    <col min="33" max="33" width="18.5" customWidth="1"/>
    <col min="34" max="40" width="15.6640625" customWidth="1"/>
  </cols>
  <sheetData>
    <row r="2" spans="2:40" ht="16" x14ac:dyDescent="0.2">
      <c r="B2" s="3" t="s">
        <v>24</v>
      </c>
    </row>
    <row r="3" spans="2:40" ht="16" x14ac:dyDescent="0.2">
      <c r="B3" s="3" t="s">
        <v>23</v>
      </c>
    </row>
    <row r="5" spans="2:40" ht="16" x14ac:dyDescent="0.2">
      <c r="B5" s="159" t="s">
        <v>25</v>
      </c>
      <c r="C5" s="160"/>
      <c r="D5" s="160"/>
      <c r="E5" s="160"/>
      <c r="F5" s="160"/>
      <c r="G5" s="160"/>
      <c r="H5" s="160"/>
      <c r="I5" s="160"/>
      <c r="J5" s="161"/>
      <c r="L5" s="159" t="s">
        <v>26</v>
      </c>
      <c r="M5" s="160"/>
      <c r="N5" s="160"/>
      <c r="O5" s="160"/>
      <c r="P5" s="160"/>
      <c r="Q5" s="160"/>
      <c r="R5" s="160"/>
      <c r="S5" s="160"/>
      <c r="T5" s="161"/>
      <c r="V5" s="159" t="s">
        <v>27</v>
      </c>
      <c r="W5" s="160"/>
      <c r="X5" s="160"/>
      <c r="Y5" s="160"/>
      <c r="Z5" s="160"/>
      <c r="AA5" s="160"/>
      <c r="AB5" s="160"/>
      <c r="AC5" s="160"/>
      <c r="AD5" s="161"/>
      <c r="AF5" s="159" t="s">
        <v>28</v>
      </c>
      <c r="AG5" s="160"/>
      <c r="AH5" s="160"/>
      <c r="AI5" s="160"/>
      <c r="AJ5" s="160"/>
      <c r="AK5" s="160"/>
      <c r="AL5" s="160"/>
      <c r="AM5" s="160"/>
      <c r="AN5" s="161"/>
    </row>
    <row r="6" spans="2:40" ht="21" customHeight="1" x14ac:dyDescent="0.2">
      <c r="B6" s="4" t="s">
        <v>16</v>
      </c>
      <c r="C6" s="5" t="s">
        <v>0</v>
      </c>
      <c r="D6" s="6" t="s">
        <v>29</v>
      </c>
      <c r="E6" s="6" t="s">
        <v>30</v>
      </c>
      <c r="F6" s="6" t="s">
        <v>31</v>
      </c>
      <c r="G6" s="6" t="s">
        <v>32</v>
      </c>
      <c r="H6" s="6" t="s">
        <v>33</v>
      </c>
      <c r="I6" s="6" t="s">
        <v>34</v>
      </c>
      <c r="J6" s="7" t="s">
        <v>23</v>
      </c>
      <c r="L6" s="4" t="s">
        <v>16</v>
      </c>
      <c r="M6" s="5" t="s">
        <v>0</v>
      </c>
      <c r="N6" s="6" t="s">
        <v>29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34</v>
      </c>
      <c r="T6" s="7" t="s">
        <v>23</v>
      </c>
      <c r="V6" s="4" t="s">
        <v>16</v>
      </c>
      <c r="W6" s="5" t="s">
        <v>0</v>
      </c>
      <c r="X6" s="6" t="s">
        <v>29</v>
      </c>
      <c r="Y6" s="6" t="s">
        <v>30</v>
      </c>
      <c r="Z6" s="6" t="s">
        <v>31</v>
      </c>
      <c r="AA6" s="6" t="s">
        <v>32</v>
      </c>
      <c r="AB6" s="6" t="s">
        <v>33</v>
      </c>
      <c r="AC6" s="6" t="s">
        <v>34</v>
      </c>
      <c r="AD6" s="7" t="s">
        <v>23</v>
      </c>
      <c r="AF6" s="4" t="s">
        <v>16</v>
      </c>
      <c r="AG6" s="5" t="s">
        <v>0</v>
      </c>
      <c r="AH6" s="6" t="s">
        <v>29</v>
      </c>
      <c r="AI6" s="6" t="s">
        <v>30</v>
      </c>
      <c r="AJ6" s="6" t="s">
        <v>31</v>
      </c>
      <c r="AK6" s="6" t="s">
        <v>32</v>
      </c>
      <c r="AL6" s="6" t="s">
        <v>35</v>
      </c>
      <c r="AM6" s="6" t="s">
        <v>34</v>
      </c>
      <c r="AN6" s="7" t="s">
        <v>23</v>
      </c>
    </row>
    <row r="7" spans="2:40" x14ac:dyDescent="0.2">
      <c r="B7" s="1" t="s">
        <v>17</v>
      </c>
      <c r="C7" s="8" t="s">
        <v>18</v>
      </c>
      <c r="D7" s="9">
        <v>54.233181826068048</v>
      </c>
      <c r="E7" s="9">
        <v>52.324491209410098</v>
      </c>
      <c r="F7" s="10">
        <v>57.913725045803517</v>
      </c>
      <c r="G7" s="9" t="e">
        <f>#REF!/10^6</f>
        <v>#REF!</v>
      </c>
      <c r="H7" s="9" t="e">
        <f>#REF!/10^6</f>
        <v>#REF!</v>
      </c>
      <c r="I7" s="9" t="e">
        <f>#REF!/10^6</f>
        <v>#REF!</v>
      </c>
      <c r="J7" s="11" t="e">
        <f>(SUM(G7:I7))</f>
        <v>#REF!</v>
      </c>
      <c r="L7" s="1" t="s">
        <v>17</v>
      </c>
      <c r="M7" s="8" t="s">
        <v>18</v>
      </c>
      <c r="N7" s="9">
        <v>44.9146276173201</v>
      </c>
      <c r="O7" s="9">
        <v>46.11956728605648</v>
      </c>
      <c r="P7" s="10">
        <v>51.421434840514138</v>
      </c>
      <c r="Q7" s="9" t="e">
        <f>#REF!/10^6</f>
        <v>#REF!</v>
      </c>
      <c r="R7" s="9" t="e">
        <f>#REF!/10^6</f>
        <v>#REF!</v>
      </c>
      <c r="S7" s="9" t="e">
        <f>#REF!/10^6</f>
        <v>#REF!</v>
      </c>
      <c r="T7" s="12" t="e">
        <f>SUM(Q7:S7)</f>
        <v>#REF!</v>
      </c>
      <c r="V7" s="1" t="s">
        <v>17</v>
      </c>
      <c r="W7" s="8" t="s">
        <v>18</v>
      </c>
      <c r="X7" s="9">
        <v>8.0707741986147461</v>
      </c>
      <c r="Y7" s="9">
        <v>7.9959453243406715</v>
      </c>
      <c r="Z7" s="10">
        <v>9.001671243183166</v>
      </c>
      <c r="AA7" s="9" t="e">
        <f>#REF!/10^6</f>
        <v>#REF!</v>
      </c>
      <c r="AB7" s="9" t="e">
        <f>#REF!/10^6</f>
        <v>#REF!</v>
      </c>
      <c r="AC7" s="9" t="e">
        <f>#REF!/10^6</f>
        <v>#REF!</v>
      </c>
      <c r="AD7" s="12" t="e">
        <f>SUM(AA7:AC7)</f>
        <v>#REF!</v>
      </c>
      <c r="AF7" s="1" t="s">
        <v>17</v>
      </c>
      <c r="AG7" s="8" t="s">
        <v>18</v>
      </c>
      <c r="AH7" s="13">
        <f>D7+N7+X7</f>
        <v>107.2185836420029</v>
      </c>
      <c r="AI7" s="13">
        <f t="shared" ref="AI7:AM22" si="0">E7+O7+Y7</f>
        <v>106.44000381980725</v>
      </c>
      <c r="AJ7" s="14">
        <f t="shared" si="0"/>
        <v>118.33683112950082</v>
      </c>
      <c r="AK7" s="13" t="e">
        <f>G7+Q7+AA7</f>
        <v>#REF!</v>
      </c>
      <c r="AL7" s="13" t="e">
        <f t="shared" si="0"/>
        <v>#REF!</v>
      </c>
      <c r="AM7" s="13" t="e">
        <f t="shared" si="0"/>
        <v>#REF!</v>
      </c>
      <c r="AN7" s="12" t="e">
        <f>SUM(AK7:AM7)</f>
        <v>#REF!</v>
      </c>
    </row>
    <row r="8" spans="2:40" x14ac:dyDescent="0.2">
      <c r="B8" s="15" t="s">
        <v>19</v>
      </c>
      <c r="C8" s="8" t="s">
        <v>1</v>
      </c>
      <c r="D8" s="9">
        <v>284.37030704778965</v>
      </c>
      <c r="E8" s="9">
        <v>261.80668311103165</v>
      </c>
      <c r="F8" s="10">
        <v>287.84655496233313</v>
      </c>
      <c r="G8" s="9" t="e">
        <f>#REF!/10^6</f>
        <v>#REF!</v>
      </c>
      <c r="H8" s="9" t="e">
        <f>#REF!/10^6</f>
        <v>#REF!</v>
      </c>
      <c r="I8" s="9" t="e">
        <f>#REF!/10^6</f>
        <v>#REF!</v>
      </c>
      <c r="J8" s="11" t="e">
        <f t="shared" ref="J8:J22" si="1">(SUM(G8:I8))</f>
        <v>#REF!</v>
      </c>
      <c r="L8" s="15" t="s">
        <v>19</v>
      </c>
      <c r="M8" s="8" t="s">
        <v>1</v>
      </c>
      <c r="N8" s="9">
        <v>113.11074641767912</v>
      </c>
      <c r="O8" s="9">
        <v>109.09532059734808</v>
      </c>
      <c r="P8" s="10">
        <v>121.95090074124249</v>
      </c>
      <c r="Q8" s="9" t="e">
        <f>#REF!/10^6</f>
        <v>#REF!</v>
      </c>
      <c r="R8" s="9" t="e">
        <f>#REF!/10^6</f>
        <v>#REF!</v>
      </c>
      <c r="S8" s="9" t="e">
        <f>#REF!/10^6</f>
        <v>#REF!</v>
      </c>
      <c r="T8" s="12" t="e">
        <f t="shared" ref="T8:T22" si="2">SUM(Q8:S8)</f>
        <v>#REF!</v>
      </c>
      <c r="V8" s="15" t="s">
        <v>19</v>
      </c>
      <c r="W8" s="8" t="s">
        <v>1</v>
      </c>
      <c r="X8" s="9">
        <v>27.910086865053778</v>
      </c>
      <c r="Y8" s="9">
        <v>25.890425861495157</v>
      </c>
      <c r="Z8" s="10">
        <v>26.717339866566132</v>
      </c>
      <c r="AA8" s="9" t="e">
        <f>#REF!/10^6</f>
        <v>#REF!</v>
      </c>
      <c r="AB8" s="9" t="e">
        <f>#REF!/10^6</f>
        <v>#REF!</v>
      </c>
      <c r="AC8" s="9" t="e">
        <f>#REF!/10^6</f>
        <v>#REF!</v>
      </c>
      <c r="AD8" s="12" t="e">
        <f t="shared" ref="AD8:AD22" si="3">SUM(AA8:AC8)</f>
        <v>#REF!</v>
      </c>
      <c r="AF8" s="15" t="s">
        <v>19</v>
      </c>
      <c r="AG8" s="8" t="s">
        <v>1</v>
      </c>
      <c r="AH8" s="13">
        <f t="shared" ref="AH8:AH22" si="4">D8+N8+X8</f>
        <v>425.39114033052255</v>
      </c>
      <c r="AI8" s="13">
        <f t="shared" si="0"/>
        <v>396.79242956987486</v>
      </c>
      <c r="AJ8" s="14">
        <f t="shared" si="0"/>
        <v>436.51479557014176</v>
      </c>
      <c r="AK8" s="13" t="e">
        <f t="shared" si="0"/>
        <v>#REF!</v>
      </c>
      <c r="AL8" s="13" t="e">
        <f t="shared" si="0"/>
        <v>#REF!</v>
      </c>
      <c r="AM8" s="13" t="e">
        <f t="shared" si="0"/>
        <v>#REF!</v>
      </c>
      <c r="AN8" s="12" t="e">
        <f t="shared" ref="AN8:AN22" si="5">SUM(AK8:AM8)</f>
        <v>#REF!</v>
      </c>
    </row>
    <row r="9" spans="2:40" x14ac:dyDescent="0.2">
      <c r="B9" s="15" t="s">
        <v>19</v>
      </c>
      <c r="C9" s="8" t="s">
        <v>2</v>
      </c>
      <c r="D9" s="9">
        <v>257.60617349354521</v>
      </c>
      <c r="E9" s="9">
        <v>239.35698506988984</v>
      </c>
      <c r="F9" s="10">
        <v>263.51251708403692</v>
      </c>
      <c r="G9" s="9" t="e">
        <f>#REF!/10^6</f>
        <v>#REF!</v>
      </c>
      <c r="H9" s="9" t="e">
        <f>#REF!/10^6</f>
        <v>#REF!</v>
      </c>
      <c r="I9" s="9" t="e">
        <f>#REF!/10^6</f>
        <v>#REF!</v>
      </c>
      <c r="J9" s="11" t="e">
        <f t="shared" si="1"/>
        <v>#REF!</v>
      </c>
      <c r="L9" s="15" t="s">
        <v>19</v>
      </c>
      <c r="M9" s="8" t="s">
        <v>2</v>
      </c>
      <c r="N9" s="9">
        <v>125.96189687705758</v>
      </c>
      <c r="O9" s="9">
        <v>121.85455232634341</v>
      </c>
      <c r="P9" s="10">
        <v>135.62187178631004</v>
      </c>
      <c r="Q9" s="9" t="e">
        <f>#REF!/10^6</f>
        <v>#REF!</v>
      </c>
      <c r="R9" s="9" t="e">
        <f>#REF!/10^6</f>
        <v>#REF!</v>
      </c>
      <c r="S9" s="9" t="e">
        <f>#REF!/10^6</f>
        <v>#REF!</v>
      </c>
      <c r="T9" s="12" t="e">
        <f t="shared" si="2"/>
        <v>#REF!</v>
      </c>
      <c r="V9" s="15" t="s">
        <v>19</v>
      </c>
      <c r="W9" s="8" t="s">
        <v>2</v>
      </c>
      <c r="X9" s="9">
        <v>25.340918857956236</v>
      </c>
      <c r="Y9" s="9">
        <v>24.304919736019823</v>
      </c>
      <c r="Z9" s="10">
        <v>26.206730525568556</v>
      </c>
      <c r="AA9" s="9" t="e">
        <f>#REF!/10^6</f>
        <v>#REF!</v>
      </c>
      <c r="AB9" s="9" t="e">
        <f>#REF!/10^6</f>
        <v>#REF!</v>
      </c>
      <c r="AC9" s="9" t="e">
        <f>#REF!/10^6</f>
        <v>#REF!</v>
      </c>
      <c r="AD9" s="12" t="e">
        <f t="shared" si="3"/>
        <v>#REF!</v>
      </c>
      <c r="AF9" s="15" t="s">
        <v>19</v>
      </c>
      <c r="AG9" s="8" t="s">
        <v>2</v>
      </c>
      <c r="AH9" s="13">
        <f t="shared" si="4"/>
        <v>408.90898922855905</v>
      </c>
      <c r="AI9" s="13">
        <f t="shared" si="0"/>
        <v>385.51645713225309</v>
      </c>
      <c r="AJ9" s="14">
        <f t="shared" si="0"/>
        <v>425.34111939591548</v>
      </c>
      <c r="AK9" s="13" t="e">
        <f t="shared" si="0"/>
        <v>#REF!</v>
      </c>
      <c r="AL9" s="13" t="e">
        <f t="shared" si="0"/>
        <v>#REF!</v>
      </c>
      <c r="AM9" s="13" t="e">
        <f t="shared" si="0"/>
        <v>#REF!</v>
      </c>
      <c r="AN9" s="12" t="e">
        <f t="shared" si="5"/>
        <v>#REF!</v>
      </c>
    </row>
    <row r="10" spans="2:40" x14ac:dyDescent="0.2">
      <c r="B10" s="15" t="s">
        <v>19</v>
      </c>
      <c r="C10" s="8" t="s">
        <v>3</v>
      </c>
      <c r="D10" s="9">
        <v>395.94644391536247</v>
      </c>
      <c r="E10" s="9">
        <v>367.73796764852375</v>
      </c>
      <c r="F10" s="10">
        <v>404.46187621950571</v>
      </c>
      <c r="G10" s="9" t="e">
        <f>#REF!/10^6</f>
        <v>#REF!</v>
      </c>
      <c r="H10" s="9" t="e">
        <f>#REF!/10^6</f>
        <v>#REF!</v>
      </c>
      <c r="I10" s="9" t="e">
        <f>#REF!/10^6</f>
        <v>#REF!</v>
      </c>
      <c r="J10" s="11" t="e">
        <f t="shared" si="1"/>
        <v>#REF!</v>
      </c>
      <c r="L10" s="15" t="s">
        <v>19</v>
      </c>
      <c r="M10" s="8" t="s">
        <v>3</v>
      </c>
      <c r="N10" s="9">
        <v>151.87871940465229</v>
      </c>
      <c r="O10" s="9">
        <v>144.74719534250767</v>
      </c>
      <c r="P10" s="10">
        <v>161.7877040650921</v>
      </c>
      <c r="Q10" s="9" t="e">
        <f>#REF!/10^6</f>
        <v>#REF!</v>
      </c>
      <c r="R10" s="9" t="e">
        <f>#REF!/10^6</f>
        <v>#REF!</v>
      </c>
      <c r="S10" s="9" t="e">
        <f>#REF!/10^6</f>
        <v>#REF!</v>
      </c>
      <c r="T10" s="12" t="e">
        <f t="shared" si="2"/>
        <v>#REF!</v>
      </c>
      <c r="V10" s="15" t="s">
        <v>19</v>
      </c>
      <c r="W10" s="8" t="s">
        <v>3</v>
      </c>
      <c r="X10" s="9">
        <v>33.742960053194281</v>
      </c>
      <c r="Y10" s="9">
        <v>32.476317816794456</v>
      </c>
      <c r="Z10" s="10">
        <v>35.813868256414921</v>
      </c>
      <c r="AA10" s="9" t="e">
        <f>#REF!/10^6</f>
        <v>#REF!</v>
      </c>
      <c r="AB10" s="9" t="e">
        <f>#REF!/10^6</f>
        <v>#REF!</v>
      </c>
      <c r="AC10" s="9" t="e">
        <f>#REF!/10^6</f>
        <v>#REF!</v>
      </c>
      <c r="AD10" s="12" t="e">
        <f t="shared" si="3"/>
        <v>#REF!</v>
      </c>
      <c r="AF10" s="15" t="s">
        <v>19</v>
      </c>
      <c r="AG10" s="8" t="s">
        <v>3</v>
      </c>
      <c r="AH10" s="13">
        <f t="shared" si="4"/>
        <v>581.56812337320912</v>
      </c>
      <c r="AI10" s="13">
        <f t="shared" si="0"/>
        <v>544.96148080782586</v>
      </c>
      <c r="AJ10" s="14">
        <f t="shared" si="0"/>
        <v>602.0634485410128</v>
      </c>
      <c r="AK10" s="13" t="e">
        <f t="shared" si="0"/>
        <v>#REF!</v>
      </c>
      <c r="AL10" s="13" t="e">
        <f t="shared" si="0"/>
        <v>#REF!</v>
      </c>
      <c r="AM10" s="13" t="e">
        <f t="shared" si="0"/>
        <v>#REF!</v>
      </c>
      <c r="AN10" s="12" t="e">
        <f t="shared" si="5"/>
        <v>#REF!</v>
      </c>
    </row>
    <row r="11" spans="2:40" x14ac:dyDescent="0.2">
      <c r="B11" s="15" t="s">
        <v>20</v>
      </c>
      <c r="C11" s="8" t="s">
        <v>4</v>
      </c>
      <c r="D11" s="9">
        <v>233.54758794318536</v>
      </c>
      <c r="E11" s="9">
        <v>214.29381188496754</v>
      </c>
      <c r="F11" s="10">
        <v>236.32121760183929</v>
      </c>
      <c r="G11" s="9" t="e">
        <f>#REF!/10^6</f>
        <v>#REF!</v>
      </c>
      <c r="H11" s="9" t="e">
        <f>#REF!/10^6</f>
        <v>#REF!</v>
      </c>
      <c r="I11" s="9" t="e">
        <f>#REF!/10^6</f>
        <v>#REF!</v>
      </c>
      <c r="J11" s="11" t="e">
        <f t="shared" si="1"/>
        <v>#REF!</v>
      </c>
      <c r="L11" s="15" t="s">
        <v>20</v>
      </c>
      <c r="M11" s="8" t="s">
        <v>4</v>
      </c>
      <c r="N11" s="9">
        <v>155.13513512130353</v>
      </c>
      <c r="O11" s="9">
        <v>147.82922919164713</v>
      </c>
      <c r="P11" s="10">
        <v>167.93102943065833</v>
      </c>
      <c r="Q11" s="9" t="e">
        <f>#REF!/10^6</f>
        <v>#REF!</v>
      </c>
      <c r="R11" s="9" t="e">
        <f>#REF!/10^6</f>
        <v>#REF!</v>
      </c>
      <c r="S11" s="9" t="e">
        <f>#REF!/10^6</f>
        <v>#REF!</v>
      </c>
      <c r="T11" s="12" t="e">
        <f t="shared" si="2"/>
        <v>#REF!</v>
      </c>
      <c r="V11" s="15" t="s">
        <v>20</v>
      </c>
      <c r="W11" s="8" t="s">
        <v>4</v>
      </c>
      <c r="X11" s="9">
        <v>29.97519004735307</v>
      </c>
      <c r="Y11" s="9">
        <v>28.532905855071483</v>
      </c>
      <c r="Z11" s="10">
        <v>30.825492852840128</v>
      </c>
      <c r="AA11" s="9" t="e">
        <f>#REF!/10^6</f>
        <v>#REF!</v>
      </c>
      <c r="AB11" s="9" t="e">
        <f>#REF!/10^6</f>
        <v>#REF!</v>
      </c>
      <c r="AC11" s="9" t="e">
        <f>#REF!/10^6</f>
        <v>#REF!</v>
      </c>
      <c r="AD11" s="12" t="e">
        <f t="shared" si="3"/>
        <v>#REF!</v>
      </c>
      <c r="AF11" s="15" t="s">
        <v>20</v>
      </c>
      <c r="AG11" s="8" t="s">
        <v>4</v>
      </c>
      <c r="AH11" s="13">
        <f t="shared" si="4"/>
        <v>418.65791311184194</v>
      </c>
      <c r="AI11" s="13">
        <f t="shared" si="0"/>
        <v>390.65594693168612</v>
      </c>
      <c r="AJ11" s="14">
        <f t="shared" si="0"/>
        <v>435.07773988533773</v>
      </c>
      <c r="AK11" s="13" t="e">
        <f t="shared" si="0"/>
        <v>#REF!</v>
      </c>
      <c r="AL11" s="13" t="e">
        <f t="shared" si="0"/>
        <v>#REF!</v>
      </c>
      <c r="AM11" s="13" t="e">
        <f t="shared" si="0"/>
        <v>#REF!</v>
      </c>
      <c r="AN11" s="12" t="e">
        <f t="shared" si="5"/>
        <v>#REF!</v>
      </c>
    </row>
    <row r="12" spans="2:40" x14ac:dyDescent="0.2">
      <c r="B12" s="15" t="s">
        <v>21</v>
      </c>
      <c r="C12" s="8" t="s">
        <v>5</v>
      </c>
      <c r="D12" s="9">
        <v>110.7844334507781</v>
      </c>
      <c r="E12" s="9">
        <v>103.16661702883572</v>
      </c>
      <c r="F12" s="10">
        <v>112.36242929191067</v>
      </c>
      <c r="G12" s="9" t="e">
        <f>#REF!/10^6</f>
        <v>#REF!</v>
      </c>
      <c r="H12" s="9" t="e">
        <f>#REF!/10^6</f>
        <v>#REF!</v>
      </c>
      <c r="I12" s="9" t="e">
        <f>#REF!/10^6</f>
        <v>#REF!</v>
      </c>
      <c r="J12" s="11" t="e">
        <f t="shared" si="1"/>
        <v>#REF!</v>
      </c>
      <c r="L12" s="15" t="s">
        <v>21</v>
      </c>
      <c r="M12" s="8" t="s">
        <v>5</v>
      </c>
      <c r="N12" s="9">
        <v>44.744482465383463</v>
      </c>
      <c r="O12" s="9">
        <v>43.556376190452184</v>
      </c>
      <c r="P12" s="10">
        <v>50.008918727908132</v>
      </c>
      <c r="Q12" s="9" t="e">
        <f>#REF!/10^6</f>
        <v>#REF!</v>
      </c>
      <c r="R12" s="9" t="e">
        <f>#REF!/10^6</f>
        <v>#REF!</v>
      </c>
      <c r="S12" s="9" t="e">
        <f>#REF!/10^6</f>
        <v>#REF!</v>
      </c>
      <c r="T12" s="12" t="e">
        <f t="shared" si="2"/>
        <v>#REF!</v>
      </c>
      <c r="V12" s="15" t="s">
        <v>21</v>
      </c>
      <c r="W12" s="8" t="s">
        <v>5</v>
      </c>
      <c r="X12" s="9">
        <v>13.481075649071142</v>
      </c>
      <c r="Y12" s="9">
        <v>12.465805599154107</v>
      </c>
      <c r="Z12" s="10">
        <v>12.875756782489352</v>
      </c>
      <c r="AA12" s="9" t="e">
        <f>#REF!/10^6</f>
        <v>#REF!</v>
      </c>
      <c r="AB12" s="9" t="e">
        <f>#REF!/10^6</f>
        <v>#REF!</v>
      </c>
      <c r="AC12" s="9" t="e">
        <f>#REF!/10^6</f>
        <v>#REF!</v>
      </c>
      <c r="AD12" s="12" t="e">
        <f t="shared" si="3"/>
        <v>#REF!</v>
      </c>
      <c r="AF12" s="15" t="s">
        <v>21</v>
      </c>
      <c r="AG12" s="8" t="s">
        <v>5</v>
      </c>
      <c r="AH12" s="13">
        <f t="shared" si="4"/>
        <v>169.0099915652327</v>
      </c>
      <c r="AI12" s="13">
        <f t="shared" si="0"/>
        <v>159.188798818442</v>
      </c>
      <c r="AJ12" s="14">
        <f t="shared" si="0"/>
        <v>175.24710480230817</v>
      </c>
      <c r="AK12" s="13" t="e">
        <f t="shared" si="0"/>
        <v>#REF!</v>
      </c>
      <c r="AL12" s="13" t="e">
        <f t="shared" si="0"/>
        <v>#REF!</v>
      </c>
      <c r="AM12" s="13" t="e">
        <f t="shared" si="0"/>
        <v>#REF!</v>
      </c>
      <c r="AN12" s="12" t="e">
        <f t="shared" si="5"/>
        <v>#REF!</v>
      </c>
    </row>
    <row r="13" spans="2:40" x14ac:dyDescent="0.2">
      <c r="B13" s="15" t="s">
        <v>21</v>
      </c>
      <c r="C13" s="8" t="s">
        <v>6</v>
      </c>
      <c r="D13" s="9">
        <v>142.90802012380058</v>
      </c>
      <c r="E13" s="9">
        <v>133.23993707558066</v>
      </c>
      <c r="F13" s="10">
        <v>146.98472401506015</v>
      </c>
      <c r="G13" s="9" t="e">
        <f>#REF!/10^6</f>
        <v>#REF!</v>
      </c>
      <c r="H13" s="9" t="e">
        <f>#REF!/10^6</f>
        <v>#REF!</v>
      </c>
      <c r="I13" s="9" t="e">
        <f>#REF!/10^6</f>
        <v>#REF!</v>
      </c>
      <c r="J13" s="11" t="e">
        <f t="shared" si="1"/>
        <v>#REF!</v>
      </c>
      <c r="L13" s="15" t="s">
        <v>21</v>
      </c>
      <c r="M13" s="8" t="s">
        <v>6</v>
      </c>
      <c r="N13" s="9">
        <v>65.681093212999258</v>
      </c>
      <c r="O13" s="9">
        <v>65.351553259729798</v>
      </c>
      <c r="P13" s="10">
        <v>73.48849680526466</v>
      </c>
      <c r="Q13" s="9" t="e">
        <f>#REF!/10^6</f>
        <v>#REF!</v>
      </c>
      <c r="R13" s="9" t="e">
        <f>#REF!/10^6</f>
        <v>#REF!</v>
      </c>
      <c r="S13" s="9" t="e">
        <f>#REF!/10^6</f>
        <v>#REF!</v>
      </c>
      <c r="T13" s="12" t="e">
        <f t="shared" si="2"/>
        <v>#REF!</v>
      </c>
      <c r="V13" s="15" t="s">
        <v>21</v>
      </c>
      <c r="W13" s="8" t="s">
        <v>6</v>
      </c>
      <c r="X13" s="9">
        <v>17.280650009746932</v>
      </c>
      <c r="Y13" s="9">
        <v>16.1273988876898</v>
      </c>
      <c r="Z13" s="10">
        <v>17.062146505325778</v>
      </c>
      <c r="AA13" s="9" t="e">
        <f>#REF!/10^6</f>
        <v>#REF!</v>
      </c>
      <c r="AB13" s="9" t="e">
        <f>#REF!/10^6</f>
        <v>#REF!</v>
      </c>
      <c r="AC13" s="9" t="e">
        <f>#REF!/10^6</f>
        <v>#REF!</v>
      </c>
      <c r="AD13" s="12" t="e">
        <f t="shared" si="3"/>
        <v>#REF!</v>
      </c>
      <c r="AF13" s="15" t="s">
        <v>21</v>
      </c>
      <c r="AG13" s="8" t="s">
        <v>6</v>
      </c>
      <c r="AH13" s="13">
        <f t="shared" si="4"/>
        <v>225.86976334654676</v>
      </c>
      <c r="AI13" s="13">
        <f t="shared" si="0"/>
        <v>214.71888922300025</v>
      </c>
      <c r="AJ13" s="14">
        <f t="shared" si="0"/>
        <v>237.53536732565058</v>
      </c>
      <c r="AK13" s="13" t="e">
        <f t="shared" si="0"/>
        <v>#REF!</v>
      </c>
      <c r="AL13" s="13" t="e">
        <f t="shared" si="0"/>
        <v>#REF!</v>
      </c>
      <c r="AM13" s="13" t="e">
        <f t="shared" si="0"/>
        <v>#REF!</v>
      </c>
      <c r="AN13" s="12" t="e">
        <f t="shared" si="5"/>
        <v>#REF!</v>
      </c>
    </row>
    <row r="14" spans="2:40" x14ac:dyDescent="0.2">
      <c r="B14" s="15" t="s">
        <v>21</v>
      </c>
      <c r="C14" s="8" t="s">
        <v>7</v>
      </c>
      <c r="D14" s="9">
        <v>145.34108459988744</v>
      </c>
      <c r="E14" s="9">
        <v>133.44141284148159</v>
      </c>
      <c r="F14" s="10">
        <v>148.44514035683784</v>
      </c>
      <c r="G14" s="9" t="e">
        <f>#REF!/10^6</f>
        <v>#REF!</v>
      </c>
      <c r="H14" s="9" t="e">
        <f>#REF!/10^6</f>
        <v>#REF!</v>
      </c>
      <c r="I14" s="9" t="e">
        <f>#REF!/10^6</f>
        <v>#REF!</v>
      </c>
      <c r="J14" s="11" t="e">
        <f t="shared" si="1"/>
        <v>#REF!</v>
      </c>
      <c r="L14" s="15" t="s">
        <v>21</v>
      </c>
      <c r="M14" s="8" t="s">
        <v>7</v>
      </c>
      <c r="N14" s="9">
        <v>61.9413983715745</v>
      </c>
      <c r="O14" s="9">
        <v>60.952838227673084</v>
      </c>
      <c r="P14" s="10">
        <v>69.571832777403372</v>
      </c>
      <c r="Q14" s="9" t="e">
        <f>#REF!/10^6</f>
        <v>#REF!</v>
      </c>
      <c r="R14" s="9" t="e">
        <f>#REF!/10^6</f>
        <v>#REF!</v>
      </c>
      <c r="S14" s="9" t="e">
        <f>#REF!/10^6</f>
        <v>#REF!</v>
      </c>
      <c r="T14" s="12" t="e">
        <f t="shared" si="2"/>
        <v>#REF!</v>
      </c>
      <c r="V14" s="15" t="s">
        <v>21</v>
      </c>
      <c r="W14" s="8" t="s">
        <v>7</v>
      </c>
      <c r="X14" s="9">
        <v>17.696620728433228</v>
      </c>
      <c r="Y14" s="9">
        <v>16.208513386195818</v>
      </c>
      <c r="Z14" s="10">
        <v>16.885712167623076</v>
      </c>
      <c r="AA14" s="9" t="e">
        <f>#REF!/10^6</f>
        <v>#REF!</v>
      </c>
      <c r="AB14" s="9" t="e">
        <f>#REF!/10^6</f>
        <v>#REF!</v>
      </c>
      <c r="AC14" s="9" t="e">
        <f>#REF!/10^6</f>
        <v>#REF!</v>
      </c>
      <c r="AD14" s="12" t="e">
        <f t="shared" si="3"/>
        <v>#REF!</v>
      </c>
      <c r="AF14" s="15" t="s">
        <v>21</v>
      </c>
      <c r="AG14" s="8" t="s">
        <v>7</v>
      </c>
      <c r="AH14" s="13">
        <f t="shared" si="4"/>
        <v>224.97910369989518</v>
      </c>
      <c r="AI14" s="13">
        <f t="shared" si="0"/>
        <v>210.6027644553505</v>
      </c>
      <c r="AJ14" s="14">
        <f t="shared" si="0"/>
        <v>234.90268530186427</v>
      </c>
      <c r="AK14" s="13" t="e">
        <f t="shared" si="0"/>
        <v>#REF!</v>
      </c>
      <c r="AL14" s="13" t="e">
        <f t="shared" si="0"/>
        <v>#REF!</v>
      </c>
      <c r="AM14" s="13" t="e">
        <f t="shared" si="0"/>
        <v>#REF!</v>
      </c>
      <c r="AN14" s="12" t="e">
        <f t="shared" si="5"/>
        <v>#REF!</v>
      </c>
    </row>
    <row r="15" spans="2:40" x14ac:dyDescent="0.2">
      <c r="B15" s="15" t="s">
        <v>17</v>
      </c>
      <c r="C15" s="8" t="s">
        <v>8</v>
      </c>
      <c r="D15" s="9">
        <v>62.386141036807743</v>
      </c>
      <c r="E15" s="9">
        <v>57.61576673311361</v>
      </c>
      <c r="F15" s="10">
        <v>62.888179881103042</v>
      </c>
      <c r="G15" s="9" t="e">
        <f>#REF!/10^6</f>
        <v>#REF!</v>
      </c>
      <c r="H15" s="9" t="e">
        <f>#REF!/10^6</f>
        <v>#REF!</v>
      </c>
      <c r="I15" s="9" t="e">
        <f>#REF!/10^6</f>
        <v>#REF!</v>
      </c>
      <c r="J15" s="11" t="e">
        <f t="shared" si="1"/>
        <v>#REF!</v>
      </c>
      <c r="L15" s="15" t="s">
        <v>17</v>
      </c>
      <c r="M15" s="8" t="s">
        <v>8</v>
      </c>
      <c r="N15" s="9">
        <v>36.402021800460183</v>
      </c>
      <c r="O15" s="9">
        <v>37.849826160991604</v>
      </c>
      <c r="P15" s="10">
        <v>42.694602412786281</v>
      </c>
      <c r="Q15" s="9" t="e">
        <f>#REF!/10^6</f>
        <v>#REF!</v>
      </c>
      <c r="R15" s="9" t="e">
        <f>#REF!/10^6</f>
        <v>#REF!</v>
      </c>
      <c r="S15" s="9" t="e">
        <f>#REF!/10^6</f>
        <v>#REF!</v>
      </c>
      <c r="T15" s="12" t="e">
        <f t="shared" si="2"/>
        <v>#REF!</v>
      </c>
      <c r="V15" s="15" t="s">
        <v>17</v>
      </c>
      <c r="W15" s="8" t="s">
        <v>8</v>
      </c>
      <c r="X15" s="9">
        <v>9.3216187936731689</v>
      </c>
      <c r="Y15" s="9">
        <v>9.2504727974118932</v>
      </c>
      <c r="Z15" s="10">
        <v>10.213486981419068</v>
      </c>
      <c r="AA15" s="9" t="e">
        <f>#REF!/10^6</f>
        <v>#REF!</v>
      </c>
      <c r="AB15" s="9" t="e">
        <f>#REF!/10^6</f>
        <v>#REF!</v>
      </c>
      <c r="AC15" s="9" t="e">
        <f>#REF!/10^6</f>
        <v>#REF!</v>
      </c>
      <c r="AD15" s="12" t="e">
        <f t="shared" si="3"/>
        <v>#REF!</v>
      </c>
      <c r="AF15" s="15" t="s">
        <v>17</v>
      </c>
      <c r="AG15" s="8" t="s">
        <v>8</v>
      </c>
      <c r="AH15" s="13">
        <f t="shared" si="4"/>
        <v>108.10978163094109</v>
      </c>
      <c r="AI15" s="13">
        <f t="shared" si="0"/>
        <v>104.7160656915171</v>
      </c>
      <c r="AJ15" s="14">
        <f t="shared" si="0"/>
        <v>115.79626927530839</v>
      </c>
      <c r="AK15" s="13" t="e">
        <f t="shared" si="0"/>
        <v>#REF!</v>
      </c>
      <c r="AL15" s="13" t="e">
        <f t="shared" si="0"/>
        <v>#REF!</v>
      </c>
      <c r="AM15" s="13" t="e">
        <f t="shared" si="0"/>
        <v>#REF!</v>
      </c>
      <c r="AN15" s="12" t="e">
        <f t="shared" si="5"/>
        <v>#REF!</v>
      </c>
    </row>
    <row r="16" spans="2:40" x14ac:dyDescent="0.2">
      <c r="B16" s="15" t="s">
        <v>17</v>
      </c>
      <c r="C16" s="8" t="s">
        <v>9</v>
      </c>
      <c r="D16" s="9">
        <v>71.952289932910745</v>
      </c>
      <c r="E16" s="9">
        <v>65.525738140168841</v>
      </c>
      <c r="F16" s="10">
        <v>71.542791627794472</v>
      </c>
      <c r="G16" s="9" t="e">
        <f>#REF!/10^6</f>
        <v>#REF!</v>
      </c>
      <c r="H16" s="9" t="e">
        <f>#REF!/10^6</f>
        <v>#REF!</v>
      </c>
      <c r="I16" s="9" t="e">
        <f>#REF!/10^6</f>
        <v>#REF!</v>
      </c>
      <c r="J16" s="11" t="e">
        <f t="shared" si="1"/>
        <v>#REF!</v>
      </c>
      <c r="L16" s="15" t="s">
        <v>17</v>
      </c>
      <c r="M16" s="8" t="s">
        <v>9</v>
      </c>
      <c r="N16" s="9">
        <v>46.503755122475468</v>
      </c>
      <c r="O16" s="9">
        <v>46.629305582562928</v>
      </c>
      <c r="P16" s="10">
        <v>51.599809116101454</v>
      </c>
      <c r="Q16" s="9" t="e">
        <f>#REF!/10^6</f>
        <v>#REF!</v>
      </c>
      <c r="R16" s="9" t="e">
        <f>#REF!/10^6</f>
        <v>#REF!</v>
      </c>
      <c r="S16" s="9" t="e">
        <f>#REF!/10^6</f>
        <v>#REF!</v>
      </c>
      <c r="T16" s="12" t="e">
        <f t="shared" si="2"/>
        <v>#REF!</v>
      </c>
      <c r="V16" s="15" t="s">
        <v>17</v>
      </c>
      <c r="W16" s="8" t="s">
        <v>9</v>
      </c>
      <c r="X16" s="9">
        <v>11.130928707720557</v>
      </c>
      <c r="Y16" s="9">
        <v>10.911169780376635</v>
      </c>
      <c r="Z16" s="10">
        <v>12.269432438191147</v>
      </c>
      <c r="AA16" s="9" t="e">
        <f>#REF!/10^6</f>
        <v>#REF!</v>
      </c>
      <c r="AB16" s="9" t="e">
        <f>#REF!/10^6</f>
        <v>#REF!</v>
      </c>
      <c r="AC16" s="9" t="e">
        <f>#REF!/10^6</f>
        <v>#REF!</v>
      </c>
      <c r="AD16" s="12" t="e">
        <f t="shared" si="3"/>
        <v>#REF!</v>
      </c>
      <c r="AF16" s="15" t="s">
        <v>17</v>
      </c>
      <c r="AG16" s="8" t="s">
        <v>9</v>
      </c>
      <c r="AH16" s="13">
        <f t="shared" si="4"/>
        <v>129.58697376310676</v>
      </c>
      <c r="AI16" s="13">
        <f t="shared" si="0"/>
        <v>123.0662135031084</v>
      </c>
      <c r="AJ16" s="14">
        <f t="shared" si="0"/>
        <v>135.41203318208707</v>
      </c>
      <c r="AK16" s="13" t="e">
        <f t="shared" si="0"/>
        <v>#REF!</v>
      </c>
      <c r="AL16" s="13" t="e">
        <f t="shared" si="0"/>
        <v>#REF!</v>
      </c>
      <c r="AM16" s="13" t="e">
        <f t="shared" si="0"/>
        <v>#REF!</v>
      </c>
      <c r="AN16" s="12" t="e">
        <f t="shared" si="5"/>
        <v>#REF!</v>
      </c>
    </row>
    <row r="17" spans="2:40" x14ac:dyDescent="0.2">
      <c r="B17" s="15" t="s">
        <v>20</v>
      </c>
      <c r="C17" s="8" t="s">
        <v>10</v>
      </c>
      <c r="D17" s="9">
        <v>87.689048534131658</v>
      </c>
      <c r="E17" s="9">
        <v>83.204901502141908</v>
      </c>
      <c r="F17" s="10">
        <v>89.03312391572797</v>
      </c>
      <c r="G17" s="9" t="e">
        <f>#REF!/10^6</f>
        <v>#REF!</v>
      </c>
      <c r="H17" s="9" t="e">
        <f>#REF!/10^6</f>
        <v>#REF!</v>
      </c>
      <c r="I17" s="9" t="e">
        <f>#REF!/10^6</f>
        <v>#REF!</v>
      </c>
      <c r="J17" s="11" t="e">
        <f t="shared" si="1"/>
        <v>#REF!</v>
      </c>
      <c r="L17" s="15" t="s">
        <v>20</v>
      </c>
      <c r="M17" s="8" t="s">
        <v>10</v>
      </c>
      <c r="N17" s="9">
        <v>47.657478534942896</v>
      </c>
      <c r="O17" s="9">
        <v>49.207811050967322</v>
      </c>
      <c r="P17" s="10">
        <v>54.826207738649309</v>
      </c>
      <c r="Q17" s="9" t="e">
        <f>#REF!/10^6</f>
        <v>#REF!</v>
      </c>
      <c r="R17" s="9" t="e">
        <f>#REF!/10^6</f>
        <v>#REF!</v>
      </c>
      <c r="S17" s="9" t="e">
        <f>#REF!/10^6</f>
        <v>#REF!</v>
      </c>
      <c r="T17" s="12" t="e">
        <f t="shared" si="2"/>
        <v>#REF!</v>
      </c>
      <c r="V17" s="15" t="s">
        <v>20</v>
      </c>
      <c r="W17" s="8" t="s">
        <v>10</v>
      </c>
      <c r="X17" s="9">
        <v>13.824427685735603</v>
      </c>
      <c r="Y17" s="9">
        <v>13.889982333316889</v>
      </c>
      <c r="Z17" s="10">
        <v>15.673419329480685</v>
      </c>
      <c r="AA17" s="9" t="e">
        <f>#REF!/10^6</f>
        <v>#REF!</v>
      </c>
      <c r="AB17" s="9" t="e">
        <f>#REF!/10^6</f>
        <v>#REF!</v>
      </c>
      <c r="AC17" s="9" t="e">
        <f>#REF!/10^6</f>
        <v>#REF!</v>
      </c>
      <c r="AD17" s="12" t="e">
        <f t="shared" si="3"/>
        <v>#REF!</v>
      </c>
      <c r="AF17" s="15" t="s">
        <v>20</v>
      </c>
      <c r="AG17" s="8" t="s">
        <v>10</v>
      </c>
      <c r="AH17" s="13">
        <f t="shared" si="4"/>
        <v>149.17095475481017</v>
      </c>
      <c r="AI17" s="13">
        <f t="shared" si="0"/>
        <v>146.30269488642611</v>
      </c>
      <c r="AJ17" s="14">
        <f t="shared" si="0"/>
        <v>159.53275098385797</v>
      </c>
      <c r="AK17" s="13" t="e">
        <f t="shared" si="0"/>
        <v>#REF!</v>
      </c>
      <c r="AL17" s="13" t="e">
        <f t="shared" si="0"/>
        <v>#REF!</v>
      </c>
      <c r="AM17" s="13" t="e">
        <f t="shared" si="0"/>
        <v>#REF!</v>
      </c>
      <c r="AN17" s="12" t="e">
        <f t="shared" si="5"/>
        <v>#REF!</v>
      </c>
    </row>
    <row r="18" spans="2:40" x14ac:dyDescent="0.2">
      <c r="B18" s="15" t="s">
        <v>19</v>
      </c>
      <c r="C18" s="8" t="s">
        <v>11</v>
      </c>
      <c r="D18" s="9">
        <v>298.46516488020438</v>
      </c>
      <c r="E18" s="9">
        <v>277.77396194280266</v>
      </c>
      <c r="F18" s="10">
        <v>304.20506664933566</v>
      </c>
      <c r="G18" s="9" t="e">
        <f>#REF!/10^6</f>
        <v>#REF!</v>
      </c>
      <c r="H18" s="9" t="e">
        <f>#REF!/10^6</f>
        <v>#REF!</v>
      </c>
      <c r="I18" s="9" t="e">
        <f>#REF!/10^6</f>
        <v>#REF!</v>
      </c>
      <c r="J18" s="11" t="e">
        <f t="shared" si="1"/>
        <v>#REF!</v>
      </c>
      <c r="L18" s="15" t="s">
        <v>19</v>
      </c>
      <c r="M18" s="8" t="s">
        <v>11</v>
      </c>
      <c r="N18" s="9">
        <v>179.35536423863641</v>
      </c>
      <c r="O18" s="9">
        <v>171.12645178124555</v>
      </c>
      <c r="P18" s="10">
        <v>193.07434104249023</v>
      </c>
      <c r="Q18" s="9" t="e">
        <f>#REF!/10^6</f>
        <v>#REF!</v>
      </c>
      <c r="R18" s="9" t="e">
        <f>#REF!/10^6</f>
        <v>#REF!</v>
      </c>
      <c r="S18" s="9" t="e">
        <f>#REF!/10^6</f>
        <v>#REF!</v>
      </c>
      <c r="T18" s="12" t="e">
        <f t="shared" si="2"/>
        <v>#REF!</v>
      </c>
      <c r="V18" s="15" t="s">
        <v>19</v>
      </c>
      <c r="W18" s="8" t="s">
        <v>11</v>
      </c>
      <c r="X18" s="9">
        <v>32.685896189999497</v>
      </c>
      <c r="Y18" s="9">
        <v>31.373155987780137</v>
      </c>
      <c r="Z18" s="10">
        <v>34.482222232694113</v>
      </c>
      <c r="AA18" s="9" t="e">
        <f>#REF!/10^6</f>
        <v>#REF!</v>
      </c>
      <c r="AB18" s="9" t="e">
        <f>#REF!/10^6</f>
        <v>#REF!</v>
      </c>
      <c r="AC18" s="9" t="e">
        <f>#REF!/10^6</f>
        <v>#REF!</v>
      </c>
      <c r="AD18" s="12" t="e">
        <f t="shared" si="3"/>
        <v>#REF!</v>
      </c>
      <c r="AF18" s="15" t="s">
        <v>19</v>
      </c>
      <c r="AG18" s="8" t="s">
        <v>11</v>
      </c>
      <c r="AH18" s="13">
        <f t="shared" si="4"/>
        <v>510.50642530884028</v>
      </c>
      <c r="AI18" s="13">
        <f t="shared" si="0"/>
        <v>480.27356971182837</v>
      </c>
      <c r="AJ18" s="14">
        <f t="shared" si="0"/>
        <v>531.76162992451998</v>
      </c>
      <c r="AK18" s="13" t="e">
        <f t="shared" si="0"/>
        <v>#REF!</v>
      </c>
      <c r="AL18" s="13" t="e">
        <f t="shared" si="0"/>
        <v>#REF!</v>
      </c>
      <c r="AM18" s="13" t="e">
        <f t="shared" si="0"/>
        <v>#REF!</v>
      </c>
      <c r="AN18" s="12" t="e">
        <f t="shared" si="5"/>
        <v>#REF!</v>
      </c>
    </row>
    <row r="19" spans="2:40" x14ac:dyDescent="0.2">
      <c r="B19" s="15" t="s">
        <v>17</v>
      </c>
      <c r="C19" s="8" t="s">
        <v>12</v>
      </c>
      <c r="D19" s="9">
        <v>47.115786454792939</v>
      </c>
      <c r="E19" s="9">
        <v>44.629748770451528</v>
      </c>
      <c r="F19" s="10">
        <v>47.934121126092663</v>
      </c>
      <c r="G19" s="9" t="e">
        <f>#REF!/10^6</f>
        <v>#REF!</v>
      </c>
      <c r="H19" s="9" t="e">
        <f>#REF!/10^6</f>
        <v>#REF!</v>
      </c>
      <c r="I19" s="9" t="e">
        <f>#REF!/10^6</f>
        <v>#REF!</v>
      </c>
      <c r="J19" s="11" t="e">
        <f t="shared" si="1"/>
        <v>#REF!</v>
      </c>
      <c r="L19" s="15" t="s">
        <v>17</v>
      </c>
      <c r="M19" s="8" t="s">
        <v>12</v>
      </c>
      <c r="N19" s="9">
        <v>32.476210886812332</v>
      </c>
      <c r="O19" s="9">
        <v>33.155095324260166</v>
      </c>
      <c r="P19" s="10">
        <v>36.87515028350127</v>
      </c>
      <c r="Q19" s="9" t="e">
        <f>#REF!/10^6</f>
        <v>#REF!</v>
      </c>
      <c r="R19" s="9" t="e">
        <f>#REF!/10^6</f>
        <v>#REF!</v>
      </c>
      <c r="S19" s="9" t="e">
        <f>#REF!/10^6</f>
        <v>#REF!</v>
      </c>
      <c r="T19" s="12" t="e">
        <f t="shared" si="2"/>
        <v>#REF!</v>
      </c>
      <c r="V19" s="15" t="s">
        <v>17</v>
      </c>
      <c r="W19" s="8" t="s">
        <v>12</v>
      </c>
      <c r="X19" s="9">
        <v>8.3312636530034929</v>
      </c>
      <c r="Y19" s="9">
        <v>8.4555173632996556</v>
      </c>
      <c r="Z19" s="10">
        <v>9.5984168521489579</v>
      </c>
      <c r="AA19" s="9" t="e">
        <f>#REF!/10^6</f>
        <v>#REF!</v>
      </c>
      <c r="AB19" s="9" t="e">
        <f>#REF!/10^6</f>
        <v>#REF!</v>
      </c>
      <c r="AC19" s="9" t="e">
        <f>#REF!/10^6</f>
        <v>#REF!</v>
      </c>
      <c r="AD19" s="12" t="e">
        <f t="shared" si="3"/>
        <v>#REF!</v>
      </c>
      <c r="AF19" s="15" t="s">
        <v>17</v>
      </c>
      <c r="AG19" s="8" t="s">
        <v>12</v>
      </c>
      <c r="AH19" s="13">
        <f t="shared" si="4"/>
        <v>87.923260994608754</v>
      </c>
      <c r="AI19" s="13">
        <f t="shared" si="0"/>
        <v>86.240361458011364</v>
      </c>
      <c r="AJ19" s="14">
        <f t="shared" si="0"/>
        <v>94.407688261742891</v>
      </c>
      <c r="AK19" s="13" t="e">
        <f t="shared" si="0"/>
        <v>#REF!</v>
      </c>
      <c r="AL19" s="13" t="e">
        <f t="shared" si="0"/>
        <v>#REF!</v>
      </c>
      <c r="AM19" s="13" t="e">
        <f t="shared" si="0"/>
        <v>#REF!</v>
      </c>
      <c r="AN19" s="12" t="e">
        <f t="shared" si="5"/>
        <v>#REF!</v>
      </c>
    </row>
    <row r="20" spans="2:40" x14ac:dyDescent="0.2">
      <c r="B20" s="15" t="s">
        <v>17</v>
      </c>
      <c r="C20" s="8" t="s">
        <v>13</v>
      </c>
      <c r="D20" s="9">
        <v>45.335934149556465</v>
      </c>
      <c r="E20" s="9">
        <v>43.60070342373669</v>
      </c>
      <c r="F20" s="10">
        <v>45.256191089841032</v>
      </c>
      <c r="G20" s="9" t="e">
        <f>#REF!/10^6</f>
        <v>#REF!</v>
      </c>
      <c r="H20" s="9" t="e">
        <f>#REF!/10^6</f>
        <v>#REF!</v>
      </c>
      <c r="I20" s="9" t="e">
        <f>#REF!/10^6</f>
        <v>#REF!</v>
      </c>
      <c r="J20" s="11" t="e">
        <f t="shared" si="1"/>
        <v>#REF!</v>
      </c>
      <c r="L20" s="15" t="s">
        <v>17</v>
      </c>
      <c r="M20" s="8" t="s">
        <v>13</v>
      </c>
      <c r="N20" s="9">
        <v>22.826045923742349</v>
      </c>
      <c r="O20" s="9">
        <v>23.733700588377786</v>
      </c>
      <c r="P20" s="10">
        <v>27.086010190799549</v>
      </c>
      <c r="Q20" s="9" t="e">
        <f>#REF!/10^6</f>
        <v>#REF!</v>
      </c>
      <c r="R20" s="9" t="e">
        <f>#REF!/10^6</f>
        <v>#REF!</v>
      </c>
      <c r="S20" s="9" t="e">
        <f>#REF!/10^6</f>
        <v>#REF!</v>
      </c>
      <c r="T20" s="12" t="e">
        <f t="shared" si="2"/>
        <v>#REF!</v>
      </c>
      <c r="V20" s="15" t="s">
        <v>17</v>
      </c>
      <c r="W20" s="8" t="s">
        <v>13</v>
      </c>
      <c r="X20" s="9">
        <v>9.2961595044108432</v>
      </c>
      <c r="Y20" s="9">
        <v>9.6680335076871753</v>
      </c>
      <c r="Z20" s="10">
        <v>11.079652923837909</v>
      </c>
      <c r="AA20" s="9" t="e">
        <f>#REF!/10^6</f>
        <v>#REF!</v>
      </c>
      <c r="AB20" s="9" t="e">
        <f>#REF!/10^6</f>
        <v>#REF!</v>
      </c>
      <c r="AC20" s="9" t="e">
        <f>#REF!/10^6</f>
        <v>#REF!</v>
      </c>
      <c r="AD20" s="12" t="e">
        <f t="shared" si="3"/>
        <v>#REF!</v>
      </c>
      <c r="AF20" s="15" t="s">
        <v>17</v>
      </c>
      <c r="AG20" s="8" t="s">
        <v>13</v>
      </c>
      <c r="AH20" s="13">
        <f t="shared" si="4"/>
        <v>77.458139577709659</v>
      </c>
      <c r="AI20" s="13">
        <f t="shared" si="0"/>
        <v>77.002437519801646</v>
      </c>
      <c r="AJ20" s="14">
        <f t="shared" si="0"/>
        <v>83.421854204478493</v>
      </c>
      <c r="AK20" s="13" t="e">
        <f t="shared" si="0"/>
        <v>#REF!</v>
      </c>
      <c r="AL20" s="13" t="e">
        <f t="shared" si="0"/>
        <v>#REF!</v>
      </c>
      <c r="AM20" s="13" t="e">
        <f t="shared" si="0"/>
        <v>#REF!</v>
      </c>
      <c r="AN20" s="12" t="e">
        <f t="shared" si="5"/>
        <v>#REF!</v>
      </c>
    </row>
    <row r="21" spans="2:40" x14ac:dyDescent="0.2">
      <c r="B21" s="15" t="s">
        <v>20</v>
      </c>
      <c r="C21" s="8" t="s">
        <v>14</v>
      </c>
      <c r="D21" s="9">
        <v>49.826704439052072</v>
      </c>
      <c r="E21" s="9">
        <v>46.197820579119181</v>
      </c>
      <c r="F21" s="10">
        <v>49.596122745369648</v>
      </c>
      <c r="G21" s="9" t="e">
        <f>#REF!/10^6</f>
        <v>#REF!</v>
      </c>
      <c r="H21" s="9" t="e">
        <f>#REF!/10^6</f>
        <v>#REF!</v>
      </c>
      <c r="I21" s="9" t="e">
        <f>#REF!/10^6</f>
        <v>#REF!</v>
      </c>
      <c r="J21" s="11" t="e">
        <f t="shared" si="1"/>
        <v>#REF!</v>
      </c>
      <c r="L21" s="15" t="s">
        <v>20</v>
      </c>
      <c r="M21" s="8" t="s">
        <v>14</v>
      </c>
      <c r="N21" s="9">
        <v>64.657008330627505</v>
      </c>
      <c r="O21" s="9">
        <v>65.651937095018795</v>
      </c>
      <c r="P21" s="10">
        <v>70.638077604734605</v>
      </c>
      <c r="Q21" s="9" t="e">
        <f>#REF!/10^6</f>
        <v>#REF!</v>
      </c>
      <c r="R21" s="9" t="e">
        <f>#REF!/10^6</f>
        <v>#REF!</v>
      </c>
      <c r="S21" s="9" t="e">
        <f>#REF!/10^6</f>
        <v>#REF!</v>
      </c>
      <c r="T21" s="12" t="e">
        <f t="shared" si="2"/>
        <v>#REF!</v>
      </c>
      <c r="V21" s="15" t="s">
        <v>20</v>
      </c>
      <c r="W21" s="8" t="s">
        <v>14</v>
      </c>
      <c r="X21" s="9">
        <v>7.1244304974476904</v>
      </c>
      <c r="Y21" s="9">
        <v>7.0867357817608383</v>
      </c>
      <c r="Z21" s="10">
        <v>7.6395624533724327</v>
      </c>
      <c r="AA21" s="9" t="e">
        <f>#REF!/10^6</f>
        <v>#REF!</v>
      </c>
      <c r="AB21" s="9" t="e">
        <f>#REF!/10^6</f>
        <v>#REF!</v>
      </c>
      <c r="AC21" s="9" t="e">
        <f>#REF!/10^6</f>
        <v>#REF!</v>
      </c>
      <c r="AD21" s="12" t="e">
        <f t="shared" si="3"/>
        <v>#REF!</v>
      </c>
      <c r="AF21" s="15" t="s">
        <v>20</v>
      </c>
      <c r="AG21" s="8" t="s">
        <v>14</v>
      </c>
      <c r="AH21" s="13">
        <f t="shared" si="4"/>
        <v>121.60814326712728</v>
      </c>
      <c r="AI21" s="13">
        <f t="shared" si="0"/>
        <v>118.93649345589881</v>
      </c>
      <c r="AJ21" s="14">
        <f t="shared" si="0"/>
        <v>127.87376280347669</v>
      </c>
      <c r="AK21" s="13" t="e">
        <f t="shared" si="0"/>
        <v>#REF!</v>
      </c>
      <c r="AL21" s="13" t="e">
        <f t="shared" si="0"/>
        <v>#REF!</v>
      </c>
      <c r="AM21" s="13" t="e">
        <f t="shared" si="0"/>
        <v>#REF!</v>
      </c>
      <c r="AN21" s="12" t="e">
        <f t="shared" si="5"/>
        <v>#REF!</v>
      </c>
    </row>
    <row r="22" spans="2:40" x14ac:dyDescent="0.2">
      <c r="B22" s="15" t="s">
        <v>21</v>
      </c>
      <c r="C22" s="8" t="s">
        <v>15</v>
      </c>
      <c r="D22" s="9">
        <v>131.83929849212748</v>
      </c>
      <c r="E22" s="9">
        <v>123.5319831587444</v>
      </c>
      <c r="F22" s="10">
        <v>135.81533561905698</v>
      </c>
      <c r="G22" s="9" t="e">
        <f>#REF!/10^6</f>
        <v>#REF!</v>
      </c>
      <c r="H22" s="9" t="e">
        <f>#REF!/10^6</f>
        <v>#REF!</v>
      </c>
      <c r="I22" s="9" t="e">
        <f>#REF!/10^6</f>
        <v>#REF!</v>
      </c>
      <c r="J22" s="11" t="e">
        <f t="shared" si="1"/>
        <v>#REF!</v>
      </c>
      <c r="L22" s="15" t="s">
        <v>21</v>
      </c>
      <c r="M22" s="8" t="s">
        <v>15</v>
      </c>
      <c r="N22" s="9">
        <v>63.980819598458666</v>
      </c>
      <c r="O22" s="9">
        <v>61.074941691008213</v>
      </c>
      <c r="P22" s="10">
        <v>69.993748171965876</v>
      </c>
      <c r="Q22" s="9" t="e">
        <f>#REF!/10^6</f>
        <v>#REF!</v>
      </c>
      <c r="R22" s="9" t="e">
        <f>#REF!/10^6</f>
        <v>#REF!</v>
      </c>
      <c r="S22" s="9" t="e">
        <f>#REF!/10^6</f>
        <v>#REF!</v>
      </c>
      <c r="T22" s="12" t="e">
        <f t="shared" si="2"/>
        <v>#REF!</v>
      </c>
      <c r="V22" s="15" t="s">
        <v>21</v>
      </c>
      <c r="W22" s="8" t="s">
        <v>15</v>
      </c>
      <c r="X22" s="9">
        <v>15.799178144459765</v>
      </c>
      <c r="Y22" s="9">
        <v>15.558301965415327</v>
      </c>
      <c r="Z22" s="10">
        <v>16.122752237600604</v>
      </c>
      <c r="AA22" s="9" t="e">
        <f>#REF!/10^6</f>
        <v>#REF!</v>
      </c>
      <c r="AB22" s="9" t="e">
        <f>#REF!/10^6</f>
        <v>#REF!</v>
      </c>
      <c r="AC22" s="9" t="e">
        <f>#REF!/10^6</f>
        <v>#REF!</v>
      </c>
      <c r="AD22" s="12" t="e">
        <f t="shared" si="3"/>
        <v>#REF!</v>
      </c>
      <c r="AF22" s="15" t="s">
        <v>21</v>
      </c>
      <c r="AG22" s="8" t="s">
        <v>15</v>
      </c>
      <c r="AH22" s="13">
        <f t="shared" si="4"/>
        <v>211.61929623504594</v>
      </c>
      <c r="AI22" s="13">
        <f t="shared" si="0"/>
        <v>200.16522681516793</v>
      </c>
      <c r="AJ22" s="14">
        <f t="shared" si="0"/>
        <v>221.93183602862345</v>
      </c>
      <c r="AK22" s="13" t="e">
        <f t="shared" si="0"/>
        <v>#REF!</v>
      </c>
      <c r="AL22" s="13" t="e">
        <f t="shared" si="0"/>
        <v>#REF!</v>
      </c>
      <c r="AM22" s="13" t="e">
        <f t="shared" si="0"/>
        <v>#REF!</v>
      </c>
      <c r="AN22" s="12" t="e">
        <f t="shared" si="5"/>
        <v>#REF!</v>
      </c>
    </row>
    <row r="23" spans="2:40" x14ac:dyDescent="0.2">
      <c r="B23" s="16" t="s">
        <v>22</v>
      </c>
      <c r="C23" s="17"/>
      <c r="D23" s="18">
        <f>(SUM(D7:D22))</f>
        <v>2419.3476003200008</v>
      </c>
      <c r="E23" s="19">
        <f t="shared" ref="E23:J23" si="6">(SUM(E7:E22))</f>
        <v>2247.4485301199998</v>
      </c>
      <c r="F23" s="19">
        <f t="shared" si="6"/>
        <v>2464.1191172316485</v>
      </c>
      <c r="G23" s="19" t="e">
        <f t="shared" si="6"/>
        <v>#REF!</v>
      </c>
      <c r="H23" s="19" t="e">
        <f t="shared" si="6"/>
        <v>#REF!</v>
      </c>
      <c r="I23" s="19" t="e">
        <f t="shared" si="6"/>
        <v>#REF!</v>
      </c>
      <c r="J23" s="20" t="e">
        <f t="shared" si="6"/>
        <v>#REF!</v>
      </c>
      <c r="L23" s="16" t="s">
        <v>22</v>
      </c>
      <c r="M23" s="21"/>
      <c r="N23" s="22">
        <f>SUM(N7:N22)</f>
        <v>1257.226803924126</v>
      </c>
      <c r="O23" s="22">
        <f t="shared" ref="O23:T23" si="7">SUM(O7:O22)</f>
        <v>1227.9357016961903</v>
      </c>
      <c r="P23" s="22">
        <f t="shared" si="7"/>
        <v>1378.5701357354214</v>
      </c>
      <c r="Q23" s="22" t="e">
        <f t="shared" si="7"/>
        <v>#REF!</v>
      </c>
      <c r="R23" s="22" t="e">
        <f t="shared" si="7"/>
        <v>#REF!</v>
      </c>
      <c r="S23" s="22" t="e">
        <f t="shared" si="7"/>
        <v>#REF!</v>
      </c>
      <c r="T23" s="23" t="e">
        <f t="shared" si="7"/>
        <v>#REF!</v>
      </c>
      <c r="V23" s="16" t="s">
        <v>22</v>
      </c>
      <c r="W23" s="21"/>
      <c r="X23" s="22">
        <f>SUM(X7:X22)</f>
        <v>281.01217958587398</v>
      </c>
      <c r="Y23" s="22">
        <f t="shared" ref="Y23:AD23" si="8">SUM(Y7:Y22)</f>
        <v>270.19560198380987</v>
      </c>
      <c r="Z23" s="22">
        <f t="shared" si="8"/>
        <v>292.467663648756</v>
      </c>
      <c r="AA23" s="22" t="e">
        <f t="shared" si="8"/>
        <v>#REF!</v>
      </c>
      <c r="AB23" s="22" t="e">
        <f t="shared" si="8"/>
        <v>#REF!</v>
      </c>
      <c r="AC23" s="22" t="e">
        <f t="shared" si="8"/>
        <v>#REF!</v>
      </c>
      <c r="AD23" s="23" t="e">
        <f t="shared" si="8"/>
        <v>#REF!</v>
      </c>
      <c r="AF23" s="16" t="s">
        <v>22</v>
      </c>
      <c r="AG23" s="21"/>
      <c r="AH23" s="24">
        <f>SUM(AH7:AH22)</f>
        <v>3957.5865838300001</v>
      </c>
      <c r="AI23" s="24">
        <f t="shared" ref="AI23:AN23" si="9">SUM(AI7:AI22)</f>
        <v>3745.5798338</v>
      </c>
      <c r="AJ23" s="24">
        <f t="shared" si="9"/>
        <v>4135.1569166158279</v>
      </c>
      <c r="AK23" s="24" t="e">
        <f t="shared" si="9"/>
        <v>#REF!</v>
      </c>
      <c r="AL23" s="24" t="e">
        <f t="shared" si="9"/>
        <v>#REF!</v>
      </c>
      <c r="AM23" s="24" t="e">
        <f t="shared" si="9"/>
        <v>#REF!</v>
      </c>
      <c r="AN23" s="23" t="e">
        <f t="shared" si="9"/>
        <v>#REF!</v>
      </c>
    </row>
    <row r="26" spans="2:40" x14ac:dyDescent="0.2">
      <c r="B26">
        <v>1000000</v>
      </c>
    </row>
  </sheetData>
  <mergeCells count="4">
    <mergeCell ref="B5:J5"/>
    <mergeCell ref="L5:T5"/>
    <mergeCell ref="V5:AD5"/>
    <mergeCell ref="AF5:A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Thanawise</vt:lpstr>
      <vt:lpstr>Robi-Area Checksum</vt:lpstr>
      <vt:lpstr>Robi- Thana Checksum</vt:lpstr>
      <vt:lpstr>Areawise Checksum</vt:lpstr>
      <vt:lpstr>Robi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mourin.mostafiz</dc:creator>
  <cp:lastModifiedBy>Microsoft Office User</cp:lastModifiedBy>
  <dcterms:created xsi:type="dcterms:W3CDTF">2020-03-23T09:23:33Z</dcterms:created>
  <dcterms:modified xsi:type="dcterms:W3CDTF">2021-02-10T18:58:38Z</dcterms:modified>
</cp:coreProperties>
</file>