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lass Materials\6th Semester Class Materials\FNB309 Merchant &amp; Investment Banking\"/>
    </mc:Choice>
  </mc:AlternateContent>
  <xr:revisionPtr revIDLastSave="0" documentId="13_ncr:1_{91381DA6-F93E-4547-80E0-ACBD020631D1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Data Set" sheetId="1" r:id="rId1"/>
    <sheet name="Statistics" sheetId="2" r:id="rId2"/>
    <sheet name="Optimal Portfolio" sheetId="3" r:id="rId3"/>
    <sheet name="Observation" sheetId="4" r:id="rId4"/>
  </sheets>
  <definedNames>
    <definedName name="solver_adj" localSheetId="1" hidden="1">Statistics!$B$6:$B$16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Statistics!$B$11</definedName>
    <definedName name="solver_lhs2" localSheetId="1" hidden="1">Statistics!$B$17</definedName>
    <definedName name="solver_lhs3" localSheetId="1" hidden="1">Statistics!$E$7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Statistics!$E$9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el3" localSheetId="1" hidden="1">3</definedName>
    <definedName name="solver_rhs1" localSheetId="1" hidden="1">10%</definedName>
    <definedName name="solver_rhs2" localSheetId="1" hidden="1">1</definedName>
    <definedName name="solver_rhs3" localSheetId="1" hidden="1">10%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80" i="1" l="1"/>
  <c r="P4" i="1"/>
  <c r="Q14" i="1"/>
  <c r="J98" i="4"/>
  <c r="J99" i="4"/>
  <c r="J100" i="4"/>
  <c r="J101" i="4"/>
  <c r="J102" i="4"/>
  <c r="J103" i="4"/>
  <c r="J104" i="4"/>
  <c r="J105" i="4"/>
  <c r="J97" i="4"/>
  <c r="I97" i="4"/>
  <c r="K97" i="4" s="1"/>
  <c r="D100" i="4"/>
  <c r="K98" i="4"/>
  <c r="K99" i="4"/>
  <c r="K100" i="4"/>
  <c r="K101" i="4"/>
  <c r="K102" i="4"/>
  <c r="K103" i="4"/>
  <c r="K104" i="4"/>
  <c r="I105" i="4"/>
  <c r="I104" i="4"/>
  <c r="I103" i="4"/>
  <c r="I102" i="4"/>
  <c r="I101" i="4"/>
  <c r="I100" i="4"/>
  <c r="I99" i="4"/>
  <c r="I98" i="4"/>
  <c r="G105" i="4"/>
  <c r="J69" i="4"/>
  <c r="D99" i="4"/>
  <c r="D97" i="4"/>
  <c r="D96" i="4"/>
  <c r="L92" i="4"/>
  <c r="L77" i="4"/>
  <c r="L69" i="4"/>
  <c r="L57" i="4"/>
  <c r="L46" i="4"/>
  <c r="L35" i="4"/>
  <c r="L24" i="4"/>
  <c r="L13" i="4"/>
  <c r="J92" i="4"/>
  <c r="L85" i="4"/>
  <c r="K92" i="4"/>
  <c r="K88" i="4"/>
  <c r="K89" i="4"/>
  <c r="K90" i="4"/>
  <c r="K91" i="4"/>
  <c r="K77" i="4"/>
  <c r="K85" i="4"/>
  <c r="K69" i="4"/>
  <c r="K57" i="4"/>
  <c r="K46" i="4"/>
  <c r="K35" i="4"/>
  <c r="K24" i="4"/>
  <c r="K13" i="4"/>
  <c r="D92" i="4"/>
  <c r="H91" i="4"/>
  <c r="G91" i="4"/>
  <c r="H90" i="4"/>
  <c r="G90" i="4"/>
  <c r="H89" i="4"/>
  <c r="L89" i="4" s="1"/>
  <c r="G89" i="4"/>
  <c r="H88" i="4"/>
  <c r="L88" i="4" s="1"/>
  <c r="G88" i="4"/>
  <c r="D85" i="4"/>
  <c r="H84" i="4"/>
  <c r="G84" i="4"/>
  <c r="H83" i="4"/>
  <c r="G83" i="4"/>
  <c r="H82" i="4"/>
  <c r="G82" i="4"/>
  <c r="H81" i="4"/>
  <c r="G81" i="4"/>
  <c r="H80" i="4"/>
  <c r="G80" i="4"/>
  <c r="D77" i="4"/>
  <c r="H76" i="4"/>
  <c r="G76" i="4"/>
  <c r="H75" i="4"/>
  <c r="G75" i="4"/>
  <c r="H74" i="4"/>
  <c r="G74" i="4"/>
  <c r="H73" i="4"/>
  <c r="G73" i="4"/>
  <c r="H72" i="4"/>
  <c r="G72" i="4"/>
  <c r="G45" i="4"/>
  <c r="G44" i="4"/>
  <c r="G43" i="4"/>
  <c r="G42" i="4"/>
  <c r="G41" i="4"/>
  <c r="G40" i="4"/>
  <c r="G39" i="4"/>
  <c r="G38" i="4"/>
  <c r="H63" i="4"/>
  <c r="G63" i="4"/>
  <c r="D69" i="4"/>
  <c r="H68" i="4"/>
  <c r="G68" i="4"/>
  <c r="H67" i="4"/>
  <c r="G67" i="4"/>
  <c r="H66" i="4"/>
  <c r="G66" i="4"/>
  <c r="H65" i="4"/>
  <c r="G65" i="4"/>
  <c r="H64" i="4"/>
  <c r="G64" i="4"/>
  <c r="H62" i="4"/>
  <c r="G62" i="4"/>
  <c r="H61" i="4"/>
  <c r="G61" i="4"/>
  <c r="H60" i="4"/>
  <c r="G60" i="4"/>
  <c r="D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D46" i="4"/>
  <c r="H45" i="4"/>
  <c r="H44" i="4"/>
  <c r="H43" i="4"/>
  <c r="H42" i="4"/>
  <c r="H41" i="4"/>
  <c r="H40" i="4"/>
  <c r="H39" i="4"/>
  <c r="H38" i="4"/>
  <c r="D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D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D13" i="4"/>
  <c r="G5" i="4"/>
  <c r="H5" i="4"/>
  <c r="H6" i="4"/>
  <c r="H7" i="4"/>
  <c r="H8" i="4"/>
  <c r="H9" i="4"/>
  <c r="H10" i="4"/>
  <c r="H11" i="4"/>
  <c r="H12" i="4"/>
  <c r="G6" i="4"/>
  <c r="G7" i="4"/>
  <c r="G8" i="4"/>
  <c r="G9" i="4"/>
  <c r="G10" i="4"/>
  <c r="G11" i="4"/>
  <c r="G12" i="4"/>
  <c r="E15" i="3"/>
  <c r="D5" i="3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4" i="3"/>
  <c r="D15" i="3" s="1"/>
  <c r="C15" i="3"/>
  <c r="K105" i="4" l="1"/>
  <c r="J81" i="4"/>
  <c r="J83" i="4"/>
  <c r="L90" i="4"/>
  <c r="G92" i="4"/>
  <c r="I90" i="4" s="1"/>
  <c r="L82" i="4"/>
  <c r="G85" i="4"/>
  <c r="I83" i="4" s="1"/>
  <c r="L91" i="4"/>
  <c r="H92" i="4"/>
  <c r="L81" i="4"/>
  <c r="J82" i="4"/>
  <c r="L83" i="4"/>
  <c r="J80" i="4"/>
  <c r="H85" i="4"/>
  <c r="L80" i="4"/>
  <c r="L84" i="4"/>
  <c r="J73" i="4"/>
  <c r="G77" i="4"/>
  <c r="I74" i="4" s="1"/>
  <c r="J40" i="4"/>
  <c r="J76" i="4"/>
  <c r="J75" i="4"/>
  <c r="L74" i="4"/>
  <c r="L76" i="4"/>
  <c r="L75" i="4"/>
  <c r="J72" i="4"/>
  <c r="J38" i="4"/>
  <c r="L73" i="4"/>
  <c r="J74" i="4"/>
  <c r="H77" i="4"/>
  <c r="L72" i="4"/>
  <c r="G13" i="4"/>
  <c r="I6" i="4" s="1"/>
  <c r="J49" i="4"/>
  <c r="L67" i="4"/>
  <c r="G35" i="4"/>
  <c r="I32" i="4" s="1"/>
  <c r="L16" i="4"/>
  <c r="L18" i="4"/>
  <c r="L20" i="4"/>
  <c r="L22" i="4"/>
  <c r="L28" i="4"/>
  <c r="L30" i="4"/>
  <c r="L32" i="4"/>
  <c r="L63" i="4"/>
  <c r="J51" i="4"/>
  <c r="L53" i="4"/>
  <c r="J56" i="4"/>
  <c r="J45" i="4"/>
  <c r="J42" i="4"/>
  <c r="L64" i="4"/>
  <c r="L61" i="4"/>
  <c r="L68" i="4"/>
  <c r="L45" i="4"/>
  <c r="L44" i="4"/>
  <c r="L33" i="4"/>
  <c r="L62" i="4"/>
  <c r="J44" i="4"/>
  <c r="J55" i="4"/>
  <c r="L27" i="4"/>
  <c r="L31" i="4"/>
  <c r="J33" i="4"/>
  <c r="G46" i="4"/>
  <c r="I39" i="4" s="1"/>
  <c r="L39" i="4"/>
  <c r="J41" i="4"/>
  <c r="G57" i="4"/>
  <c r="I50" i="4" s="1"/>
  <c r="L50" i="4"/>
  <c r="J52" i="4"/>
  <c r="L55" i="4"/>
  <c r="J61" i="4"/>
  <c r="J64" i="4"/>
  <c r="J53" i="4"/>
  <c r="L19" i="4"/>
  <c r="L23" i="4"/>
  <c r="G24" i="4"/>
  <c r="I18" i="4" s="1"/>
  <c r="L40" i="4"/>
  <c r="L42" i="4"/>
  <c r="L43" i="4"/>
  <c r="L54" i="4"/>
  <c r="L56" i="4"/>
  <c r="G69" i="4"/>
  <c r="I64" i="4" s="1"/>
  <c r="L65" i="4"/>
  <c r="H69" i="4"/>
  <c r="J65" i="4"/>
  <c r="J60" i="4"/>
  <c r="L66" i="4"/>
  <c r="L60" i="4"/>
  <c r="J67" i="4"/>
  <c r="L52" i="4"/>
  <c r="L41" i="4"/>
  <c r="L51" i="4"/>
  <c r="L49" i="4"/>
  <c r="J50" i="4"/>
  <c r="J54" i="4"/>
  <c r="H57" i="4"/>
  <c r="H46" i="4"/>
  <c r="L38" i="4"/>
  <c r="J39" i="4"/>
  <c r="J43" i="4"/>
  <c r="J34" i="4"/>
  <c r="J30" i="4"/>
  <c r="J29" i="4"/>
  <c r="L29" i="4"/>
  <c r="H35" i="4"/>
  <c r="J27" i="4"/>
  <c r="J31" i="4"/>
  <c r="L34" i="4"/>
  <c r="J28" i="4"/>
  <c r="J32" i="4"/>
  <c r="J22" i="4"/>
  <c r="J21" i="4"/>
  <c r="J18" i="4"/>
  <c r="J17" i="4"/>
  <c r="L17" i="4"/>
  <c r="J19" i="4"/>
  <c r="J23" i="4"/>
  <c r="H24" i="4"/>
  <c r="L21" i="4"/>
  <c r="J16" i="4"/>
  <c r="J20" i="4"/>
  <c r="H13" i="4"/>
  <c r="L6" i="4"/>
  <c r="L7" i="4"/>
  <c r="J5" i="4"/>
  <c r="J9" i="4"/>
  <c r="L5" i="4"/>
  <c r="L11" i="4"/>
  <c r="L10" i="4"/>
  <c r="J12" i="4"/>
  <c r="J8" i="4"/>
  <c r="L9" i="4"/>
  <c r="J11" i="4"/>
  <c r="J7" i="4"/>
  <c r="L12" i="4"/>
  <c r="L8" i="4"/>
  <c r="J10" i="4"/>
  <c r="J6" i="4"/>
  <c r="F4" i="3"/>
  <c r="F15" i="3" s="1"/>
  <c r="I51" i="4" l="1"/>
  <c r="I84" i="4"/>
  <c r="I55" i="4"/>
  <c r="I45" i="4"/>
  <c r="I56" i="4"/>
  <c r="I67" i="4"/>
  <c r="I33" i="4"/>
  <c r="I42" i="4"/>
  <c r="I17" i="4"/>
  <c r="I22" i="4"/>
  <c r="I61" i="4"/>
  <c r="I60" i="4"/>
  <c r="I65" i="4"/>
  <c r="I41" i="4"/>
  <c r="I23" i="4"/>
  <c r="I7" i="4"/>
  <c r="I49" i="4"/>
  <c r="I44" i="4"/>
  <c r="I54" i="4"/>
  <c r="I29" i="4"/>
  <c r="I11" i="4"/>
  <c r="I34" i="4"/>
  <c r="I81" i="4"/>
  <c r="I62" i="4"/>
  <c r="I53" i="4"/>
  <c r="I73" i="4"/>
  <c r="I82" i="4"/>
  <c r="I68" i="4"/>
  <c r="I21" i="4"/>
  <c r="I76" i="4"/>
  <c r="I30" i="4"/>
  <c r="I40" i="4"/>
  <c r="I52" i="4"/>
  <c r="I89" i="4"/>
  <c r="I28" i="4"/>
  <c r="I43" i="4"/>
  <c r="I91" i="4"/>
  <c r="I16" i="4"/>
  <c r="I20" i="4"/>
  <c r="I27" i="4"/>
  <c r="I31" i="4"/>
  <c r="I9" i="4"/>
  <c r="I5" i="4"/>
  <c r="I88" i="4"/>
  <c r="I80" i="4"/>
  <c r="I66" i="4"/>
  <c r="I19" i="4"/>
  <c r="I72" i="4"/>
  <c r="I75" i="4"/>
  <c r="I63" i="4"/>
  <c r="I10" i="4"/>
  <c r="I38" i="4"/>
  <c r="I12" i="4"/>
  <c r="I8" i="4"/>
  <c r="J85" i="4"/>
  <c r="J77" i="4"/>
  <c r="J46" i="4"/>
  <c r="J57" i="4"/>
  <c r="J35" i="4"/>
  <c r="J24" i="4"/>
  <c r="J13" i="4"/>
  <c r="B17" i="2"/>
  <c r="E8" i="2" l="1" a="1"/>
  <c r="E8" i="2" s="1"/>
  <c r="E7" i="2" a="1"/>
  <c r="E7" i="2" s="1"/>
  <c r="I85" i="4"/>
  <c r="I92" i="4"/>
  <c r="I13" i="4"/>
  <c r="I77" i="4"/>
  <c r="I35" i="4"/>
  <c r="I69" i="4"/>
  <c r="I46" i="4"/>
  <c r="I24" i="4"/>
  <c r="I57" i="4"/>
  <c r="Y479" i="1"/>
  <c r="Q4" i="1"/>
  <c r="P5" i="1"/>
  <c r="Q5" i="1"/>
  <c r="R5" i="1"/>
  <c r="S5" i="1"/>
  <c r="T5" i="1"/>
  <c r="U5" i="1"/>
  <c r="V5" i="1"/>
  <c r="W5" i="1"/>
  <c r="X5" i="1"/>
  <c r="Y5" i="1"/>
  <c r="Z5" i="1"/>
  <c r="P6" i="1"/>
  <c r="Q6" i="1"/>
  <c r="R6" i="1"/>
  <c r="S6" i="1"/>
  <c r="T6" i="1"/>
  <c r="U6" i="1"/>
  <c r="U480" i="1" s="1"/>
  <c r="V6" i="1"/>
  <c r="W6" i="1"/>
  <c r="X6" i="1"/>
  <c r="Y6" i="1"/>
  <c r="Z6" i="1"/>
  <c r="P7" i="1"/>
  <c r="Q7" i="1"/>
  <c r="R7" i="1"/>
  <c r="S7" i="1"/>
  <c r="T7" i="1"/>
  <c r="U7" i="1"/>
  <c r="V7" i="1"/>
  <c r="W7" i="1"/>
  <c r="X7" i="1"/>
  <c r="Y7" i="1"/>
  <c r="Z7" i="1"/>
  <c r="P8" i="1"/>
  <c r="Q8" i="1"/>
  <c r="R8" i="1"/>
  <c r="S8" i="1"/>
  <c r="T8" i="1"/>
  <c r="U8" i="1"/>
  <c r="V8" i="1"/>
  <c r="W8" i="1"/>
  <c r="X8" i="1"/>
  <c r="Y8" i="1"/>
  <c r="Z8" i="1"/>
  <c r="P9" i="1"/>
  <c r="Q9" i="1"/>
  <c r="R9" i="1"/>
  <c r="S9" i="1"/>
  <c r="T9" i="1"/>
  <c r="U9" i="1"/>
  <c r="V9" i="1"/>
  <c r="W9" i="1"/>
  <c r="X9" i="1"/>
  <c r="Y9" i="1"/>
  <c r="Z9" i="1"/>
  <c r="P10" i="1"/>
  <c r="Q10" i="1"/>
  <c r="R10" i="1"/>
  <c r="S10" i="1"/>
  <c r="T10" i="1"/>
  <c r="U10" i="1"/>
  <c r="V10" i="1"/>
  <c r="W10" i="1"/>
  <c r="X10" i="1"/>
  <c r="Y10" i="1"/>
  <c r="Z10" i="1"/>
  <c r="P11" i="1"/>
  <c r="Q11" i="1"/>
  <c r="R11" i="1"/>
  <c r="S11" i="1"/>
  <c r="T11" i="1"/>
  <c r="U11" i="1"/>
  <c r="V11" i="1"/>
  <c r="W11" i="1"/>
  <c r="X11" i="1"/>
  <c r="Y11" i="1"/>
  <c r="Z11" i="1"/>
  <c r="P12" i="1"/>
  <c r="Q12" i="1"/>
  <c r="R12" i="1"/>
  <c r="S12" i="1"/>
  <c r="T12" i="1"/>
  <c r="U12" i="1"/>
  <c r="V12" i="1"/>
  <c r="W12" i="1"/>
  <c r="X12" i="1"/>
  <c r="Y12" i="1"/>
  <c r="Z12" i="1"/>
  <c r="P13" i="1"/>
  <c r="Q13" i="1"/>
  <c r="R13" i="1"/>
  <c r="S13" i="1"/>
  <c r="T13" i="1"/>
  <c r="U13" i="1"/>
  <c r="V13" i="1"/>
  <c r="W13" i="1"/>
  <c r="X13" i="1"/>
  <c r="Y13" i="1"/>
  <c r="Z13" i="1"/>
  <c r="P14" i="1"/>
  <c r="R14" i="1"/>
  <c r="S14" i="1"/>
  <c r="T14" i="1"/>
  <c r="U14" i="1"/>
  <c r="V14" i="1"/>
  <c r="W14" i="1"/>
  <c r="X14" i="1"/>
  <c r="Y14" i="1"/>
  <c r="Z14" i="1"/>
  <c r="P15" i="1"/>
  <c r="Q15" i="1"/>
  <c r="R15" i="1"/>
  <c r="S15" i="1"/>
  <c r="T15" i="1"/>
  <c r="U15" i="1"/>
  <c r="V15" i="1"/>
  <c r="W15" i="1"/>
  <c r="X15" i="1"/>
  <c r="Y15" i="1"/>
  <c r="Z15" i="1"/>
  <c r="P16" i="1"/>
  <c r="Q16" i="1"/>
  <c r="R16" i="1"/>
  <c r="S16" i="1"/>
  <c r="T16" i="1"/>
  <c r="U16" i="1"/>
  <c r="V16" i="1"/>
  <c r="W16" i="1"/>
  <c r="X16" i="1"/>
  <c r="Y16" i="1"/>
  <c r="Z16" i="1"/>
  <c r="P17" i="1"/>
  <c r="Q17" i="1"/>
  <c r="R17" i="1"/>
  <c r="S17" i="1"/>
  <c r="T17" i="1"/>
  <c r="U17" i="1"/>
  <c r="V17" i="1"/>
  <c r="W17" i="1"/>
  <c r="X17" i="1"/>
  <c r="Y17" i="1"/>
  <c r="Z17" i="1"/>
  <c r="P18" i="1"/>
  <c r="Q18" i="1"/>
  <c r="R18" i="1"/>
  <c r="S18" i="1"/>
  <c r="T18" i="1"/>
  <c r="U18" i="1"/>
  <c r="V18" i="1"/>
  <c r="W18" i="1"/>
  <c r="X18" i="1"/>
  <c r="Y18" i="1"/>
  <c r="Z18" i="1"/>
  <c r="P19" i="1"/>
  <c r="Q19" i="1"/>
  <c r="R19" i="1"/>
  <c r="S19" i="1"/>
  <c r="T19" i="1"/>
  <c r="U19" i="1"/>
  <c r="V19" i="1"/>
  <c r="W19" i="1"/>
  <c r="X19" i="1"/>
  <c r="Y19" i="1"/>
  <c r="Z19" i="1"/>
  <c r="P20" i="1"/>
  <c r="Q20" i="1"/>
  <c r="R20" i="1"/>
  <c r="S20" i="1"/>
  <c r="T20" i="1"/>
  <c r="U20" i="1"/>
  <c r="V20" i="1"/>
  <c r="W20" i="1"/>
  <c r="X20" i="1"/>
  <c r="Y20" i="1"/>
  <c r="Z20" i="1"/>
  <c r="P21" i="1"/>
  <c r="Q21" i="1"/>
  <c r="R21" i="1"/>
  <c r="S21" i="1"/>
  <c r="T21" i="1"/>
  <c r="U21" i="1"/>
  <c r="V21" i="1"/>
  <c r="W21" i="1"/>
  <c r="X21" i="1"/>
  <c r="Y21" i="1"/>
  <c r="Z21" i="1"/>
  <c r="P22" i="1"/>
  <c r="Q22" i="1"/>
  <c r="R22" i="1"/>
  <c r="S22" i="1"/>
  <c r="T22" i="1"/>
  <c r="U22" i="1"/>
  <c r="V22" i="1"/>
  <c r="W22" i="1"/>
  <c r="X22" i="1"/>
  <c r="Y22" i="1"/>
  <c r="Z22" i="1"/>
  <c r="P23" i="1"/>
  <c r="Q23" i="1"/>
  <c r="R23" i="1"/>
  <c r="S23" i="1"/>
  <c r="T23" i="1"/>
  <c r="U23" i="1"/>
  <c r="V23" i="1"/>
  <c r="W23" i="1"/>
  <c r="X23" i="1"/>
  <c r="Y23" i="1"/>
  <c r="Z23" i="1"/>
  <c r="P24" i="1"/>
  <c r="Q24" i="1"/>
  <c r="R24" i="1"/>
  <c r="S24" i="1"/>
  <c r="T24" i="1"/>
  <c r="U24" i="1"/>
  <c r="V24" i="1"/>
  <c r="W24" i="1"/>
  <c r="X24" i="1"/>
  <c r="Y24" i="1"/>
  <c r="Z24" i="1"/>
  <c r="P25" i="1"/>
  <c r="Q25" i="1"/>
  <c r="R25" i="1"/>
  <c r="S25" i="1"/>
  <c r="T25" i="1"/>
  <c r="U25" i="1"/>
  <c r="V25" i="1"/>
  <c r="V480" i="1" s="1"/>
  <c r="W25" i="1"/>
  <c r="X25" i="1"/>
  <c r="Y25" i="1"/>
  <c r="Z25" i="1"/>
  <c r="P26" i="1"/>
  <c r="Q26" i="1"/>
  <c r="R26" i="1"/>
  <c r="S26" i="1"/>
  <c r="T26" i="1"/>
  <c r="U26" i="1"/>
  <c r="V26" i="1"/>
  <c r="W26" i="1"/>
  <c r="X26" i="1"/>
  <c r="Y26" i="1"/>
  <c r="Z26" i="1"/>
  <c r="P27" i="1"/>
  <c r="Q27" i="1"/>
  <c r="R27" i="1"/>
  <c r="S27" i="1"/>
  <c r="T27" i="1"/>
  <c r="U27" i="1"/>
  <c r="V27" i="1"/>
  <c r="W27" i="1"/>
  <c r="X27" i="1"/>
  <c r="Y27" i="1"/>
  <c r="Z27" i="1"/>
  <c r="P28" i="1"/>
  <c r="Q28" i="1"/>
  <c r="R28" i="1"/>
  <c r="S28" i="1"/>
  <c r="T28" i="1"/>
  <c r="U28" i="1"/>
  <c r="V28" i="1"/>
  <c r="W28" i="1"/>
  <c r="X28" i="1"/>
  <c r="Y28" i="1"/>
  <c r="Z28" i="1"/>
  <c r="P29" i="1"/>
  <c r="Q29" i="1"/>
  <c r="R29" i="1"/>
  <c r="S29" i="1"/>
  <c r="T29" i="1"/>
  <c r="U29" i="1"/>
  <c r="V29" i="1"/>
  <c r="W29" i="1"/>
  <c r="X29" i="1"/>
  <c r="Y29" i="1"/>
  <c r="Z29" i="1"/>
  <c r="P30" i="1"/>
  <c r="Q30" i="1"/>
  <c r="R30" i="1"/>
  <c r="S30" i="1"/>
  <c r="T30" i="1"/>
  <c r="U30" i="1"/>
  <c r="V30" i="1"/>
  <c r="W30" i="1"/>
  <c r="X30" i="1"/>
  <c r="Y30" i="1"/>
  <c r="Z30" i="1"/>
  <c r="P31" i="1"/>
  <c r="Q31" i="1"/>
  <c r="R31" i="1"/>
  <c r="S31" i="1"/>
  <c r="T31" i="1"/>
  <c r="U31" i="1"/>
  <c r="V31" i="1"/>
  <c r="W31" i="1"/>
  <c r="X31" i="1"/>
  <c r="Y31" i="1"/>
  <c r="Z31" i="1"/>
  <c r="P32" i="1"/>
  <c r="Q32" i="1"/>
  <c r="R32" i="1"/>
  <c r="S32" i="1"/>
  <c r="T32" i="1"/>
  <c r="U32" i="1"/>
  <c r="V32" i="1"/>
  <c r="W32" i="1"/>
  <c r="X32" i="1"/>
  <c r="Y32" i="1"/>
  <c r="Z32" i="1"/>
  <c r="P33" i="1"/>
  <c r="Q33" i="1"/>
  <c r="R33" i="1"/>
  <c r="S33" i="1"/>
  <c r="T33" i="1"/>
  <c r="U33" i="1"/>
  <c r="V33" i="1"/>
  <c r="W33" i="1"/>
  <c r="X33" i="1"/>
  <c r="Y33" i="1"/>
  <c r="Z33" i="1"/>
  <c r="P34" i="1"/>
  <c r="Q34" i="1"/>
  <c r="R34" i="1"/>
  <c r="S34" i="1"/>
  <c r="T34" i="1"/>
  <c r="U34" i="1"/>
  <c r="V34" i="1"/>
  <c r="W34" i="1"/>
  <c r="X34" i="1"/>
  <c r="Y34" i="1"/>
  <c r="Z34" i="1"/>
  <c r="P35" i="1"/>
  <c r="Q35" i="1"/>
  <c r="R35" i="1"/>
  <c r="S35" i="1"/>
  <c r="T35" i="1"/>
  <c r="U35" i="1"/>
  <c r="V35" i="1"/>
  <c r="W35" i="1"/>
  <c r="X35" i="1"/>
  <c r="Y35" i="1"/>
  <c r="Z35" i="1"/>
  <c r="P36" i="1"/>
  <c r="Q36" i="1"/>
  <c r="R36" i="1"/>
  <c r="S36" i="1"/>
  <c r="T36" i="1"/>
  <c r="U36" i="1"/>
  <c r="V36" i="1"/>
  <c r="W36" i="1"/>
  <c r="X36" i="1"/>
  <c r="Y36" i="1"/>
  <c r="Z36" i="1"/>
  <c r="P37" i="1"/>
  <c r="Q37" i="1"/>
  <c r="R37" i="1"/>
  <c r="S37" i="1"/>
  <c r="T37" i="1"/>
  <c r="U37" i="1"/>
  <c r="V37" i="1"/>
  <c r="W37" i="1"/>
  <c r="X37" i="1"/>
  <c r="Y37" i="1"/>
  <c r="Z37" i="1"/>
  <c r="P38" i="1"/>
  <c r="Q38" i="1"/>
  <c r="R38" i="1"/>
  <c r="S38" i="1"/>
  <c r="T38" i="1"/>
  <c r="U38" i="1"/>
  <c r="V38" i="1"/>
  <c r="W38" i="1"/>
  <c r="X38" i="1"/>
  <c r="Y38" i="1"/>
  <c r="Z38" i="1"/>
  <c r="P39" i="1"/>
  <c r="Q39" i="1"/>
  <c r="R39" i="1"/>
  <c r="S39" i="1"/>
  <c r="T39" i="1"/>
  <c r="U39" i="1"/>
  <c r="V39" i="1"/>
  <c r="W39" i="1"/>
  <c r="X39" i="1"/>
  <c r="Y39" i="1"/>
  <c r="Z39" i="1"/>
  <c r="P40" i="1"/>
  <c r="Q40" i="1"/>
  <c r="R40" i="1"/>
  <c r="S40" i="1"/>
  <c r="T40" i="1"/>
  <c r="U40" i="1"/>
  <c r="V40" i="1"/>
  <c r="W40" i="1"/>
  <c r="X40" i="1"/>
  <c r="Y40" i="1"/>
  <c r="Z40" i="1"/>
  <c r="P41" i="1"/>
  <c r="Q41" i="1"/>
  <c r="R41" i="1"/>
  <c r="S41" i="1"/>
  <c r="T41" i="1"/>
  <c r="U41" i="1"/>
  <c r="V41" i="1"/>
  <c r="W41" i="1"/>
  <c r="X41" i="1"/>
  <c r="Y41" i="1"/>
  <c r="Z41" i="1"/>
  <c r="P42" i="1"/>
  <c r="Q42" i="1"/>
  <c r="R42" i="1"/>
  <c r="S42" i="1"/>
  <c r="T42" i="1"/>
  <c r="U42" i="1"/>
  <c r="V42" i="1"/>
  <c r="W42" i="1"/>
  <c r="X42" i="1"/>
  <c r="Y42" i="1"/>
  <c r="Z42" i="1"/>
  <c r="P43" i="1"/>
  <c r="Q43" i="1"/>
  <c r="R43" i="1"/>
  <c r="S43" i="1"/>
  <c r="T43" i="1"/>
  <c r="U43" i="1"/>
  <c r="V43" i="1"/>
  <c r="W43" i="1"/>
  <c r="X43" i="1"/>
  <c r="Y43" i="1"/>
  <c r="Z43" i="1"/>
  <c r="P44" i="1"/>
  <c r="Q44" i="1"/>
  <c r="R44" i="1"/>
  <c r="S44" i="1"/>
  <c r="T44" i="1"/>
  <c r="U44" i="1"/>
  <c r="V44" i="1"/>
  <c r="W44" i="1"/>
  <c r="X44" i="1"/>
  <c r="Y44" i="1"/>
  <c r="Z44" i="1"/>
  <c r="P45" i="1"/>
  <c r="Q45" i="1"/>
  <c r="R45" i="1"/>
  <c r="S45" i="1"/>
  <c r="T45" i="1"/>
  <c r="U45" i="1"/>
  <c r="V45" i="1"/>
  <c r="W45" i="1"/>
  <c r="X45" i="1"/>
  <c r="Y45" i="1"/>
  <c r="Z45" i="1"/>
  <c r="P46" i="1"/>
  <c r="Q46" i="1"/>
  <c r="R46" i="1"/>
  <c r="S46" i="1"/>
  <c r="T46" i="1"/>
  <c r="U46" i="1"/>
  <c r="V46" i="1"/>
  <c r="W46" i="1"/>
  <c r="X46" i="1"/>
  <c r="Y46" i="1"/>
  <c r="Z46" i="1"/>
  <c r="P47" i="1"/>
  <c r="Q47" i="1"/>
  <c r="R47" i="1"/>
  <c r="S47" i="1"/>
  <c r="T47" i="1"/>
  <c r="U47" i="1"/>
  <c r="V47" i="1"/>
  <c r="W47" i="1"/>
  <c r="X47" i="1"/>
  <c r="Y47" i="1"/>
  <c r="Z47" i="1"/>
  <c r="P48" i="1"/>
  <c r="Q48" i="1"/>
  <c r="R48" i="1"/>
  <c r="S48" i="1"/>
  <c r="T48" i="1"/>
  <c r="U48" i="1"/>
  <c r="V48" i="1"/>
  <c r="W48" i="1"/>
  <c r="X48" i="1"/>
  <c r="Y48" i="1"/>
  <c r="Z48" i="1"/>
  <c r="P49" i="1"/>
  <c r="Q49" i="1"/>
  <c r="R49" i="1"/>
  <c r="S49" i="1"/>
  <c r="T49" i="1"/>
  <c r="U49" i="1"/>
  <c r="V49" i="1"/>
  <c r="W49" i="1"/>
  <c r="X49" i="1"/>
  <c r="Y49" i="1"/>
  <c r="Z49" i="1"/>
  <c r="P50" i="1"/>
  <c r="Q50" i="1"/>
  <c r="R50" i="1"/>
  <c r="S50" i="1"/>
  <c r="T50" i="1"/>
  <c r="U50" i="1"/>
  <c r="V50" i="1"/>
  <c r="W50" i="1"/>
  <c r="X50" i="1"/>
  <c r="Y50" i="1"/>
  <c r="Z50" i="1"/>
  <c r="P51" i="1"/>
  <c r="Q51" i="1"/>
  <c r="R51" i="1"/>
  <c r="S51" i="1"/>
  <c r="T51" i="1"/>
  <c r="U51" i="1"/>
  <c r="V51" i="1"/>
  <c r="W51" i="1"/>
  <c r="X51" i="1"/>
  <c r="Y51" i="1"/>
  <c r="Z51" i="1"/>
  <c r="P52" i="1"/>
  <c r="Q52" i="1"/>
  <c r="R52" i="1"/>
  <c r="S52" i="1"/>
  <c r="T52" i="1"/>
  <c r="U52" i="1"/>
  <c r="V52" i="1"/>
  <c r="W52" i="1"/>
  <c r="X52" i="1"/>
  <c r="Y52" i="1"/>
  <c r="Z52" i="1"/>
  <c r="P53" i="1"/>
  <c r="Q53" i="1"/>
  <c r="R53" i="1"/>
  <c r="S53" i="1"/>
  <c r="T53" i="1"/>
  <c r="U53" i="1"/>
  <c r="V53" i="1"/>
  <c r="W53" i="1"/>
  <c r="X53" i="1"/>
  <c r="Y53" i="1"/>
  <c r="Z53" i="1"/>
  <c r="P54" i="1"/>
  <c r="Q54" i="1"/>
  <c r="R54" i="1"/>
  <c r="S54" i="1"/>
  <c r="T54" i="1"/>
  <c r="U54" i="1"/>
  <c r="V54" i="1"/>
  <c r="W54" i="1"/>
  <c r="X54" i="1"/>
  <c r="Y54" i="1"/>
  <c r="Z54" i="1"/>
  <c r="P55" i="1"/>
  <c r="Q55" i="1"/>
  <c r="R55" i="1"/>
  <c r="S55" i="1"/>
  <c r="T55" i="1"/>
  <c r="U55" i="1"/>
  <c r="V55" i="1"/>
  <c r="W55" i="1"/>
  <c r="X55" i="1"/>
  <c r="Y55" i="1"/>
  <c r="Z55" i="1"/>
  <c r="P56" i="1"/>
  <c r="Q56" i="1"/>
  <c r="R56" i="1"/>
  <c r="S56" i="1"/>
  <c r="T56" i="1"/>
  <c r="U56" i="1"/>
  <c r="V56" i="1"/>
  <c r="W56" i="1"/>
  <c r="X56" i="1"/>
  <c r="Y56" i="1"/>
  <c r="Z56" i="1"/>
  <c r="P57" i="1"/>
  <c r="Q57" i="1"/>
  <c r="R57" i="1"/>
  <c r="S57" i="1"/>
  <c r="T57" i="1"/>
  <c r="U57" i="1"/>
  <c r="V57" i="1"/>
  <c r="W57" i="1"/>
  <c r="X57" i="1"/>
  <c r="Y57" i="1"/>
  <c r="Z57" i="1"/>
  <c r="P58" i="1"/>
  <c r="Q58" i="1"/>
  <c r="R58" i="1"/>
  <c r="S58" i="1"/>
  <c r="T58" i="1"/>
  <c r="U58" i="1"/>
  <c r="V58" i="1"/>
  <c r="W58" i="1"/>
  <c r="X58" i="1"/>
  <c r="Y58" i="1"/>
  <c r="Z58" i="1"/>
  <c r="P59" i="1"/>
  <c r="Q59" i="1"/>
  <c r="R59" i="1"/>
  <c r="S59" i="1"/>
  <c r="T59" i="1"/>
  <c r="U59" i="1"/>
  <c r="V59" i="1"/>
  <c r="W59" i="1"/>
  <c r="X59" i="1"/>
  <c r="Y59" i="1"/>
  <c r="Z59" i="1"/>
  <c r="P60" i="1"/>
  <c r="Q60" i="1"/>
  <c r="R60" i="1"/>
  <c r="S60" i="1"/>
  <c r="T60" i="1"/>
  <c r="U60" i="1"/>
  <c r="V60" i="1"/>
  <c r="W60" i="1"/>
  <c r="X60" i="1"/>
  <c r="Y60" i="1"/>
  <c r="Z60" i="1"/>
  <c r="P61" i="1"/>
  <c r="Q61" i="1"/>
  <c r="R61" i="1"/>
  <c r="S61" i="1"/>
  <c r="T61" i="1"/>
  <c r="U61" i="1"/>
  <c r="V61" i="1"/>
  <c r="W61" i="1"/>
  <c r="X61" i="1"/>
  <c r="Y61" i="1"/>
  <c r="Z61" i="1"/>
  <c r="P62" i="1"/>
  <c r="Q62" i="1"/>
  <c r="R62" i="1"/>
  <c r="S62" i="1"/>
  <c r="T62" i="1"/>
  <c r="U62" i="1"/>
  <c r="V62" i="1"/>
  <c r="W62" i="1"/>
  <c r="X62" i="1"/>
  <c r="Y62" i="1"/>
  <c r="Z62" i="1"/>
  <c r="P63" i="1"/>
  <c r="Q63" i="1"/>
  <c r="R63" i="1"/>
  <c r="S63" i="1"/>
  <c r="T63" i="1"/>
  <c r="U63" i="1"/>
  <c r="V63" i="1"/>
  <c r="W63" i="1"/>
  <c r="X63" i="1"/>
  <c r="Y63" i="1"/>
  <c r="Z63" i="1"/>
  <c r="P64" i="1"/>
  <c r="Q64" i="1"/>
  <c r="R64" i="1"/>
  <c r="S64" i="1"/>
  <c r="T64" i="1"/>
  <c r="U64" i="1"/>
  <c r="V64" i="1"/>
  <c r="W64" i="1"/>
  <c r="X64" i="1"/>
  <c r="Y64" i="1"/>
  <c r="Z64" i="1"/>
  <c r="P65" i="1"/>
  <c r="Q65" i="1"/>
  <c r="R65" i="1"/>
  <c r="S65" i="1"/>
  <c r="T65" i="1"/>
  <c r="U65" i="1"/>
  <c r="V65" i="1"/>
  <c r="W65" i="1"/>
  <c r="X65" i="1"/>
  <c r="Y65" i="1"/>
  <c r="Z65" i="1"/>
  <c r="P66" i="1"/>
  <c r="Q66" i="1"/>
  <c r="R66" i="1"/>
  <c r="S66" i="1"/>
  <c r="T66" i="1"/>
  <c r="U66" i="1"/>
  <c r="V66" i="1"/>
  <c r="W66" i="1"/>
  <c r="X66" i="1"/>
  <c r="Y66" i="1"/>
  <c r="Z66" i="1"/>
  <c r="P67" i="1"/>
  <c r="Q67" i="1"/>
  <c r="R67" i="1"/>
  <c r="S67" i="1"/>
  <c r="T67" i="1"/>
  <c r="U67" i="1"/>
  <c r="V67" i="1"/>
  <c r="W67" i="1"/>
  <c r="X67" i="1"/>
  <c r="Y67" i="1"/>
  <c r="Z67" i="1"/>
  <c r="P68" i="1"/>
  <c r="Q68" i="1"/>
  <c r="R68" i="1"/>
  <c r="S68" i="1"/>
  <c r="T68" i="1"/>
  <c r="U68" i="1"/>
  <c r="V68" i="1"/>
  <c r="W68" i="1"/>
  <c r="X68" i="1"/>
  <c r="Y68" i="1"/>
  <c r="Z68" i="1"/>
  <c r="P69" i="1"/>
  <c r="Q69" i="1"/>
  <c r="R69" i="1"/>
  <c r="S69" i="1"/>
  <c r="T69" i="1"/>
  <c r="U69" i="1"/>
  <c r="V69" i="1"/>
  <c r="W69" i="1"/>
  <c r="X69" i="1"/>
  <c r="Y69" i="1"/>
  <c r="Z69" i="1"/>
  <c r="P70" i="1"/>
  <c r="Q70" i="1"/>
  <c r="R70" i="1"/>
  <c r="S70" i="1"/>
  <c r="T70" i="1"/>
  <c r="U70" i="1"/>
  <c r="V70" i="1"/>
  <c r="W70" i="1"/>
  <c r="X70" i="1"/>
  <c r="Y70" i="1"/>
  <c r="Z70" i="1"/>
  <c r="P71" i="1"/>
  <c r="Q71" i="1"/>
  <c r="R71" i="1"/>
  <c r="S71" i="1"/>
  <c r="T71" i="1"/>
  <c r="U71" i="1"/>
  <c r="V71" i="1"/>
  <c r="W71" i="1"/>
  <c r="X71" i="1"/>
  <c r="Y71" i="1"/>
  <c r="Z71" i="1"/>
  <c r="P72" i="1"/>
  <c r="Q72" i="1"/>
  <c r="R72" i="1"/>
  <c r="S72" i="1"/>
  <c r="T72" i="1"/>
  <c r="U72" i="1"/>
  <c r="V72" i="1"/>
  <c r="W72" i="1"/>
  <c r="X72" i="1"/>
  <c r="Y72" i="1"/>
  <c r="Z72" i="1"/>
  <c r="P73" i="1"/>
  <c r="Q73" i="1"/>
  <c r="R73" i="1"/>
  <c r="S73" i="1"/>
  <c r="T73" i="1"/>
  <c r="U73" i="1"/>
  <c r="V73" i="1"/>
  <c r="W73" i="1"/>
  <c r="X73" i="1"/>
  <c r="Y73" i="1"/>
  <c r="Z73" i="1"/>
  <c r="P74" i="1"/>
  <c r="Q74" i="1"/>
  <c r="R74" i="1"/>
  <c r="S74" i="1"/>
  <c r="T74" i="1"/>
  <c r="U74" i="1"/>
  <c r="V74" i="1"/>
  <c r="W74" i="1"/>
  <c r="X74" i="1"/>
  <c r="Y74" i="1"/>
  <c r="Z74" i="1"/>
  <c r="P75" i="1"/>
  <c r="Q75" i="1"/>
  <c r="R75" i="1"/>
  <c r="S75" i="1"/>
  <c r="T75" i="1"/>
  <c r="U75" i="1"/>
  <c r="V75" i="1"/>
  <c r="W75" i="1"/>
  <c r="X75" i="1"/>
  <c r="Y75" i="1"/>
  <c r="Z75" i="1"/>
  <c r="P76" i="1"/>
  <c r="Q76" i="1"/>
  <c r="R76" i="1"/>
  <c r="S76" i="1"/>
  <c r="T76" i="1"/>
  <c r="U76" i="1"/>
  <c r="V76" i="1"/>
  <c r="W76" i="1"/>
  <c r="X76" i="1"/>
  <c r="Y76" i="1"/>
  <c r="Z76" i="1"/>
  <c r="P77" i="1"/>
  <c r="Q77" i="1"/>
  <c r="R77" i="1"/>
  <c r="S77" i="1"/>
  <c r="T77" i="1"/>
  <c r="U77" i="1"/>
  <c r="V77" i="1"/>
  <c r="W77" i="1"/>
  <c r="X77" i="1"/>
  <c r="Y77" i="1"/>
  <c r="Z77" i="1"/>
  <c r="P78" i="1"/>
  <c r="Q78" i="1"/>
  <c r="R78" i="1"/>
  <c r="S78" i="1"/>
  <c r="T78" i="1"/>
  <c r="U78" i="1"/>
  <c r="V78" i="1"/>
  <c r="W78" i="1"/>
  <c r="X78" i="1"/>
  <c r="Y78" i="1"/>
  <c r="Z78" i="1"/>
  <c r="P79" i="1"/>
  <c r="Q79" i="1"/>
  <c r="R79" i="1"/>
  <c r="S79" i="1"/>
  <c r="T79" i="1"/>
  <c r="U79" i="1"/>
  <c r="V79" i="1"/>
  <c r="W79" i="1"/>
  <c r="X79" i="1"/>
  <c r="Y79" i="1"/>
  <c r="Z79" i="1"/>
  <c r="P80" i="1"/>
  <c r="Q80" i="1"/>
  <c r="R80" i="1"/>
  <c r="S80" i="1"/>
  <c r="T80" i="1"/>
  <c r="U80" i="1"/>
  <c r="V80" i="1"/>
  <c r="W80" i="1"/>
  <c r="X80" i="1"/>
  <c r="Y80" i="1"/>
  <c r="Z80" i="1"/>
  <c r="P81" i="1"/>
  <c r="Q81" i="1"/>
  <c r="R81" i="1"/>
  <c r="S81" i="1"/>
  <c r="T81" i="1"/>
  <c r="U81" i="1"/>
  <c r="V81" i="1"/>
  <c r="W81" i="1"/>
  <c r="X81" i="1"/>
  <c r="Y81" i="1"/>
  <c r="Z81" i="1"/>
  <c r="P82" i="1"/>
  <c r="Q82" i="1"/>
  <c r="R82" i="1"/>
  <c r="S82" i="1"/>
  <c r="T82" i="1"/>
  <c r="U82" i="1"/>
  <c r="V82" i="1"/>
  <c r="W82" i="1"/>
  <c r="X82" i="1"/>
  <c r="Y82" i="1"/>
  <c r="Z82" i="1"/>
  <c r="P83" i="1"/>
  <c r="Q83" i="1"/>
  <c r="R83" i="1"/>
  <c r="S83" i="1"/>
  <c r="T83" i="1"/>
  <c r="U83" i="1"/>
  <c r="V83" i="1"/>
  <c r="W83" i="1"/>
  <c r="X83" i="1"/>
  <c r="Y83" i="1"/>
  <c r="Z83" i="1"/>
  <c r="P84" i="1"/>
  <c r="Q84" i="1"/>
  <c r="R84" i="1"/>
  <c r="S84" i="1"/>
  <c r="T84" i="1"/>
  <c r="U84" i="1"/>
  <c r="V84" i="1"/>
  <c r="W84" i="1"/>
  <c r="X84" i="1"/>
  <c r="Y84" i="1"/>
  <c r="Z84" i="1"/>
  <c r="P85" i="1"/>
  <c r="Q85" i="1"/>
  <c r="R85" i="1"/>
  <c r="S85" i="1"/>
  <c r="T85" i="1"/>
  <c r="U85" i="1"/>
  <c r="V85" i="1"/>
  <c r="W85" i="1"/>
  <c r="X85" i="1"/>
  <c r="Y85" i="1"/>
  <c r="Z85" i="1"/>
  <c r="P86" i="1"/>
  <c r="Q86" i="1"/>
  <c r="R86" i="1"/>
  <c r="S86" i="1"/>
  <c r="T86" i="1"/>
  <c r="U86" i="1"/>
  <c r="V86" i="1"/>
  <c r="W86" i="1"/>
  <c r="X86" i="1"/>
  <c r="Y86" i="1"/>
  <c r="Z86" i="1"/>
  <c r="P87" i="1"/>
  <c r="Q87" i="1"/>
  <c r="R87" i="1"/>
  <c r="S87" i="1"/>
  <c r="T87" i="1"/>
  <c r="U87" i="1"/>
  <c r="V87" i="1"/>
  <c r="W87" i="1"/>
  <c r="X87" i="1"/>
  <c r="Y87" i="1"/>
  <c r="Z87" i="1"/>
  <c r="P88" i="1"/>
  <c r="Q88" i="1"/>
  <c r="R88" i="1"/>
  <c r="S88" i="1"/>
  <c r="T88" i="1"/>
  <c r="U88" i="1"/>
  <c r="V88" i="1"/>
  <c r="W88" i="1"/>
  <c r="X88" i="1"/>
  <c r="Y88" i="1"/>
  <c r="Z88" i="1"/>
  <c r="P89" i="1"/>
  <c r="Q89" i="1"/>
  <c r="R89" i="1"/>
  <c r="S89" i="1"/>
  <c r="T89" i="1"/>
  <c r="U89" i="1"/>
  <c r="V89" i="1"/>
  <c r="W89" i="1"/>
  <c r="X89" i="1"/>
  <c r="Y89" i="1"/>
  <c r="Z89" i="1"/>
  <c r="P90" i="1"/>
  <c r="Q90" i="1"/>
  <c r="R90" i="1"/>
  <c r="S90" i="1"/>
  <c r="T90" i="1"/>
  <c r="U90" i="1"/>
  <c r="V90" i="1"/>
  <c r="W90" i="1"/>
  <c r="X90" i="1"/>
  <c r="Y90" i="1"/>
  <c r="Z90" i="1"/>
  <c r="P91" i="1"/>
  <c r="Q91" i="1"/>
  <c r="R91" i="1"/>
  <c r="S91" i="1"/>
  <c r="T91" i="1"/>
  <c r="U91" i="1"/>
  <c r="V91" i="1"/>
  <c r="W91" i="1"/>
  <c r="X91" i="1"/>
  <c r="Y91" i="1"/>
  <c r="Z91" i="1"/>
  <c r="P92" i="1"/>
  <c r="Q92" i="1"/>
  <c r="R92" i="1"/>
  <c r="S92" i="1"/>
  <c r="T92" i="1"/>
  <c r="U92" i="1"/>
  <c r="V92" i="1"/>
  <c r="W92" i="1"/>
  <c r="X92" i="1"/>
  <c r="Y92" i="1"/>
  <c r="Z92" i="1"/>
  <c r="P93" i="1"/>
  <c r="Q93" i="1"/>
  <c r="R93" i="1"/>
  <c r="S93" i="1"/>
  <c r="T93" i="1"/>
  <c r="U93" i="1"/>
  <c r="V93" i="1"/>
  <c r="W93" i="1"/>
  <c r="X93" i="1"/>
  <c r="Y93" i="1"/>
  <c r="Z93" i="1"/>
  <c r="P94" i="1"/>
  <c r="Q94" i="1"/>
  <c r="R94" i="1"/>
  <c r="S94" i="1"/>
  <c r="T94" i="1"/>
  <c r="U94" i="1"/>
  <c r="V94" i="1"/>
  <c r="W94" i="1"/>
  <c r="X94" i="1"/>
  <c r="Y94" i="1"/>
  <c r="Z94" i="1"/>
  <c r="P95" i="1"/>
  <c r="Q95" i="1"/>
  <c r="R95" i="1"/>
  <c r="S95" i="1"/>
  <c r="T95" i="1"/>
  <c r="U95" i="1"/>
  <c r="V95" i="1"/>
  <c r="W95" i="1"/>
  <c r="X95" i="1"/>
  <c r="Y95" i="1"/>
  <c r="Z95" i="1"/>
  <c r="P96" i="1"/>
  <c r="Q96" i="1"/>
  <c r="R96" i="1"/>
  <c r="S96" i="1"/>
  <c r="T96" i="1"/>
  <c r="U96" i="1"/>
  <c r="V96" i="1"/>
  <c r="W96" i="1"/>
  <c r="X96" i="1"/>
  <c r="Y96" i="1"/>
  <c r="Z96" i="1"/>
  <c r="P97" i="1"/>
  <c r="Q97" i="1"/>
  <c r="R97" i="1"/>
  <c r="S97" i="1"/>
  <c r="T97" i="1"/>
  <c r="U97" i="1"/>
  <c r="V97" i="1"/>
  <c r="W97" i="1"/>
  <c r="X97" i="1"/>
  <c r="Y97" i="1"/>
  <c r="Z97" i="1"/>
  <c r="P98" i="1"/>
  <c r="Q98" i="1"/>
  <c r="R98" i="1"/>
  <c r="S98" i="1"/>
  <c r="T98" i="1"/>
  <c r="U98" i="1"/>
  <c r="V98" i="1"/>
  <c r="W98" i="1"/>
  <c r="X98" i="1"/>
  <c r="Y98" i="1"/>
  <c r="Z98" i="1"/>
  <c r="P99" i="1"/>
  <c r="Q99" i="1"/>
  <c r="R99" i="1"/>
  <c r="S99" i="1"/>
  <c r="T99" i="1"/>
  <c r="U99" i="1"/>
  <c r="V99" i="1"/>
  <c r="W99" i="1"/>
  <c r="X99" i="1"/>
  <c r="Y99" i="1"/>
  <c r="Z99" i="1"/>
  <c r="P100" i="1"/>
  <c r="Q100" i="1"/>
  <c r="R100" i="1"/>
  <c r="S100" i="1"/>
  <c r="T100" i="1"/>
  <c r="U100" i="1"/>
  <c r="V100" i="1"/>
  <c r="W100" i="1"/>
  <c r="X100" i="1"/>
  <c r="Y100" i="1"/>
  <c r="Z100" i="1"/>
  <c r="P101" i="1"/>
  <c r="Q101" i="1"/>
  <c r="R101" i="1"/>
  <c r="S101" i="1"/>
  <c r="T101" i="1"/>
  <c r="U101" i="1"/>
  <c r="V101" i="1"/>
  <c r="W101" i="1"/>
  <c r="X101" i="1"/>
  <c r="Y101" i="1"/>
  <c r="Z101" i="1"/>
  <c r="P102" i="1"/>
  <c r="Q102" i="1"/>
  <c r="R102" i="1"/>
  <c r="S102" i="1"/>
  <c r="T102" i="1"/>
  <c r="U102" i="1"/>
  <c r="V102" i="1"/>
  <c r="W102" i="1"/>
  <c r="X102" i="1"/>
  <c r="Y102" i="1"/>
  <c r="Z102" i="1"/>
  <c r="P103" i="1"/>
  <c r="Q103" i="1"/>
  <c r="R103" i="1"/>
  <c r="S103" i="1"/>
  <c r="T103" i="1"/>
  <c r="U103" i="1"/>
  <c r="V103" i="1"/>
  <c r="W103" i="1"/>
  <c r="X103" i="1"/>
  <c r="Y103" i="1"/>
  <c r="Z103" i="1"/>
  <c r="P104" i="1"/>
  <c r="Q104" i="1"/>
  <c r="R104" i="1"/>
  <c r="S104" i="1"/>
  <c r="T104" i="1"/>
  <c r="U104" i="1"/>
  <c r="V104" i="1"/>
  <c r="W104" i="1"/>
  <c r="X104" i="1"/>
  <c r="Y104" i="1"/>
  <c r="Z104" i="1"/>
  <c r="P105" i="1"/>
  <c r="Q105" i="1"/>
  <c r="R105" i="1"/>
  <c r="S105" i="1"/>
  <c r="T105" i="1"/>
  <c r="U105" i="1"/>
  <c r="V105" i="1"/>
  <c r="W105" i="1"/>
  <c r="X105" i="1"/>
  <c r="Y105" i="1"/>
  <c r="Z105" i="1"/>
  <c r="P106" i="1"/>
  <c r="Q106" i="1"/>
  <c r="R106" i="1"/>
  <c r="S106" i="1"/>
  <c r="T106" i="1"/>
  <c r="U106" i="1"/>
  <c r="V106" i="1"/>
  <c r="W106" i="1"/>
  <c r="X106" i="1"/>
  <c r="Y106" i="1"/>
  <c r="Z106" i="1"/>
  <c r="P107" i="1"/>
  <c r="Q107" i="1"/>
  <c r="R107" i="1"/>
  <c r="S107" i="1"/>
  <c r="T107" i="1"/>
  <c r="U107" i="1"/>
  <c r="V107" i="1"/>
  <c r="W107" i="1"/>
  <c r="X107" i="1"/>
  <c r="Y107" i="1"/>
  <c r="Z107" i="1"/>
  <c r="P108" i="1"/>
  <c r="Q108" i="1"/>
  <c r="R108" i="1"/>
  <c r="S108" i="1"/>
  <c r="T108" i="1"/>
  <c r="U108" i="1"/>
  <c r="V108" i="1"/>
  <c r="W108" i="1"/>
  <c r="X108" i="1"/>
  <c r="Y108" i="1"/>
  <c r="Z108" i="1"/>
  <c r="P109" i="1"/>
  <c r="Q109" i="1"/>
  <c r="R109" i="1"/>
  <c r="S109" i="1"/>
  <c r="T109" i="1"/>
  <c r="U109" i="1"/>
  <c r="V109" i="1"/>
  <c r="W109" i="1"/>
  <c r="X109" i="1"/>
  <c r="Y109" i="1"/>
  <c r="Z109" i="1"/>
  <c r="P110" i="1"/>
  <c r="Q110" i="1"/>
  <c r="R110" i="1"/>
  <c r="S110" i="1"/>
  <c r="T110" i="1"/>
  <c r="U110" i="1"/>
  <c r="V110" i="1"/>
  <c r="W110" i="1"/>
  <c r="X110" i="1"/>
  <c r="Y110" i="1"/>
  <c r="Z110" i="1"/>
  <c r="P111" i="1"/>
  <c r="Q111" i="1"/>
  <c r="R111" i="1"/>
  <c r="S111" i="1"/>
  <c r="T111" i="1"/>
  <c r="U111" i="1"/>
  <c r="V111" i="1"/>
  <c r="W111" i="1"/>
  <c r="X111" i="1"/>
  <c r="Y111" i="1"/>
  <c r="Z111" i="1"/>
  <c r="P112" i="1"/>
  <c r="Q112" i="1"/>
  <c r="R112" i="1"/>
  <c r="S112" i="1"/>
  <c r="T112" i="1"/>
  <c r="U112" i="1"/>
  <c r="V112" i="1"/>
  <c r="W112" i="1"/>
  <c r="X112" i="1"/>
  <c r="Y112" i="1"/>
  <c r="Z112" i="1"/>
  <c r="P113" i="1"/>
  <c r="Q113" i="1"/>
  <c r="R113" i="1"/>
  <c r="S113" i="1"/>
  <c r="T113" i="1"/>
  <c r="U113" i="1"/>
  <c r="V113" i="1"/>
  <c r="W113" i="1"/>
  <c r="X113" i="1"/>
  <c r="Y113" i="1"/>
  <c r="Z113" i="1"/>
  <c r="P114" i="1"/>
  <c r="Q114" i="1"/>
  <c r="R114" i="1"/>
  <c r="S114" i="1"/>
  <c r="T114" i="1"/>
  <c r="U114" i="1"/>
  <c r="V114" i="1"/>
  <c r="W114" i="1"/>
  <c r="X114" i="1"/>
  <c r="Y114" i="1"/>
  <c r="Z114" i="1"/>
  <c r="P115" i="1"/>
  <c r="Q115" i="1"/>
  <c r="R115" i="1"/>
  <c r="S115" i="1"/>
  <c r="T115" i="1"/>
  <c r="U115" i="1"/>
  <c r="V115" i="1"/>
  <c r="W115" i="1"/>
  <c r="X115" i="1"/>
  <c r="Y115" i="1"/>
  <c r="Z115" i="1"/>
  <c r="P116" i="1"/>
  <c r="Q116" i="1"/>
  <c r="R116" i="1"/>
  <c r="S116" i="1"/>
  <c r="T116" i="1"/>
  <c r="U116" i="1"/>
  <c r="V116" i="1"/>
  <c r="W116" i="1"/>
  <c r="X116" i="1"/>
  <c r="Y116" i="1"/>
  <c r="Z116" i="1"/>
  <c r="P117" i="1"/>
  <c r="Q117" i="1"/>
  <c r="R117" i="1"/>
  <c r="S117" i="1"/>
  <c r="T117" i="1"/>
  <c r="U117" i="1"/>
  <c r="V117" i="1"/>
  <c r="W117" i="1"/>
  <c r="X117" i="1"/>
  <c r="Y117" i="1"/>
  <c r="Z117" i="1"/>
  <c r="P118" i="1"/>
  <c r="Q118" i="1"/>
  <c r="R118" i="1"/>
  <c r="S118" i="1"/>
  <c r="T118" i="1"/>
  <c r="U118" i="1"/>
  <c r="V118" i="1"/>
  <c r="W118" i="1"/>
  <c r="X118" i="1"/>
  <c r="Y118" i="1"/>
  <c r="Z118" i="1"/>
  <c r="P119" i="1"/>
  <c r="Q119" i="1"/>
  <c r="R119" i="1"/>
  <c r="S119" i="1"/>
  <c r="T119" i="1"/>
  <c r="U119" i="1"/>
  <c r="V119" i="1"/>
  <c r="W119" i="1"/>
  <c r="X119" i="1"/>
  <c r="Y119" i="1"/>
  <c r="Z119" i="1"/>
  <c r="P120" i="1"/>
  <c r="Q120" i="1"/>
  <c r="R120" i="1"/>
  <c r="S120" i="1"/>
  <c r="T120" i="1"/>
  <c r="U120" i="1"/>
  <c r="V120" i="1"/>
  <c r="W120" i="1"/>
  <c r="X120" i="1"/>
  <c r="Y120" i="1"/>
  <c r="Z120" i="1"/>
  <c r="P121" i="1"/>
  <c r="Q121" i="1"/>
  <c r="R121" i="1"/>
  <c r="S121" i="1"/>
  <c r="T121" i="1"/>
  <c r="U121" i="1"/>
  <c r="V121" i="1"/>
  <c r="W121" i="1"/>
  <c r="X121" i="1"/>
  <c r="Y121" i="1"/>
  <c r="Z121" i="1"/>
  <c r="P122" i="1"/>
  <c r="Q122" i="1"/>
  <c r="R122" i="1"/>
  <c r="S122" i="1"/>
  <c r="T122" i="1"/>
  <c r="U122" i="1"/>
  <c r="V122" i="1"/>
  <c r="W122" i="1"/>
  <c r="X122" i="1"/>
  <c r="Y122" i="1"/>
  <c r="Z122" i="1"/>
  <c r="P123" i="1"/>
  <c r="Q123" i="1"/>
  <c r="R123" i="1"/>
  <c r="S123" i="1"/>
  <c r="T123" i="1"/>
  <c r="U123" i="1"/>
  <c r="V123" i="1"/>
  <c r="W123" i="1"/>
  <c r="X123" i="1"/>
  <c r="Y123" i="1"/>
  <c r="Z123" i="1"/>
  <c r="P124" i="1"/>
  <c r="Q124" i="1"/>
  <c r="R124" i="1"/>
  <c r="S124" i="1"/>
  <c r="T124" i="1"/>
  <c r="U124" i="1"/>
  <c r="V124" i="1"/>
  <c r="W124" i="1"/>
  <c r="X124" i="1"/>
  <c r="Y124" i="1"/>
  <c r="Z124" i="1"/>
  <c r="P125" i="1"/>
  <c r="Q125" i="1"/>
  <c r="R125" i="1"/>
  <c r="S125" i="1"/>
  <c r="T125" i="1"/>
  <c r="U125" i="1"/>
  <c r="V125" i="1"/>
  <c r="W125" i="1"/>
  <c r="X125" i="1"/>
  <c r="Y125" i="1"/>
  <c r="Z125" i="1"/>
  <c r="P126" i="1"/>
  <c r="Q126" i="1"/>
  <c r="R126" i="1"/>
  <c r="S126" i="1"/>
  <c r="T126" i="1"/>
  <c r="U126" i="1"/>
  <c r="V126" i="1"/>
  <c r="W126" i="1"/>
  <c r="X126" i="1"/>
  <c r="Y126" i="1"/>
  <c r="Z126" i="1"/>
  <c r="P127" i="1"/>
  <c r="Q127" i="1"/>
  <c r="R127" i="1"/>
  <c r="S127" i="1"/>
  <c r="T127" i="1"/>
  <c r="U127" i="1"/>
  <c r="V127" i="1"/>
  <c r="W127" i="1"/>
  <c r="X127" i="1"/>
  <c r="Y127" i="1"/>
  <c r="Z127" i="1"/>
  <c r="P128" i="1"/>
  <c r="Q128" i="1"/>
  <c r="R128" i="1"/>
  <c r="S128" i="1"/>
  <c r="T128" i="1"/>
  <c r="U128" i="1"/>
  <c r="V128" i="1"/>
  <c r="W128" i="1"/>
  <c r="X128" i="1"/>
  <c r="Y128" i="1"/>
  <c r="Z128" i="1"/>
  <c r="P129" i="1"/>
  <c r="Q129" i="1"/>
  <c r="R129" i="1"/>
  <c r="S129" i="1"/>
  <c r="T129" i="1"/>
  <c r="U129" i="1"/>
  <c r="V129" i="1"/>
  <c r="W129" i="1"/>
  <c r="X129" i="1"/>
  <c r="Y129" i="1"/>
  <c r="Z129" i="1"/>
  <c r="P130" i="1"/>
  <c r="Q130" i="1"/>
  <c r="R130" i="1"/>
  <c r="S130" i="1"/>
  <c r="T130" i="1"/>
  <c r="U130" i="1"/>
  <c r="V130" i="1"/>
  <c r="W130" i="1"/>
  <c r="X130" i="1"/>
  <c r="Y130" i="1"/>
  <c r="Z130" i="1"/>
  <c r="P131" i="1"/>
  <c r="Q131" i="1"/>
  <c r="R131" i="1"/>
  <c r="S131" i="1"/>
  <c r="T131" i="1"/>
  <c r="U131" i="1"/>
  <c r="V131" i="1"/>
  <c r="W131" i="1"/>
  <c r="X131" i="1"/>
  <c r="Y131" i="1"/>
  <c r="Z131" i="1"/>
  <c r="P132" i="1"/>
  <c r="Q132" i="1"/>
  <c r="R132" i="1"/>
  <c r="S132" i="1"/>
  <c r="T132" i="1"/>
  <c r="U132" i="1"/>
  <c r="V132" i="1"/>
  <c r="W132" i="1"/>
  <c r="X132" i="1"/>
  <c r="Y132" i="1"/>
  <c r="Z132" i="1"/>
  <c r="P133" i="1"/>
  <c r="Q133" i="1"/>
  <c r="R133" i="1"/>
  <c r="S133" i="1"/>
  <c r="T133" i="1"/>
  <c r="U133" i="1"/>
  <c r="V133" i="1"/>
  <c r="W133" i="1"/>
  <c r="X133" i="1"/>
  <c r="Y133" i="1"/>
  <c r="Z133" i="1"/>
  <c r="P134" i="1"/>
  <c r="Q134" i="1"/>
  <c r="R134" i="1"/>
  <c r="S134" i="1"/>
  <c r="T134" i="1"/>
  <c r="U134" i="1"/>
  <c r="V134" i="1"/>
  <c r="W134" i="1"/>
  <c r="X134" i="1"/>
  <c r="Y134" i="1"/>
  <c r="Z134" i="1"/>
  <c r="P135" i="1"/>
  <c r="Q135" i="1"/>
  <c r="R135" i="1"/>
  <c r="S135" i="1"/>
  <c r="T135" i="1"/>
  <c r="U135" i="1"/>
  <c r="V135" i="1"/>
  <c r="W135" i="1"/>
  <c r="X135" i="1"/>
  <c r="Y135" i="1"/>
  <c r="Z135" i="1"/>
  <c r="P136" i="1"/>
  <c r="Q136" i="1"/>
  <c r="R136" i="1"/>
  <c r="S136" i="1"/>
  <c r="T136" i="1"/>
  <c r="U136" i="1"/>
  <c r="V136" i="1"/>
  <c r="W136" i="1"/>
  <c r="X136" i="1"/>
  <c r="Y136" i="1"/>
  <c r="Z136" i="1"/>
  <c r="P137" i="1"/>
  <c r="Q137" i="1"/>
  <c r="R137" i="1"/>
  <c r="S137" i="1"/>
  <c r="T137" i="1"/>
  <c r="U137" i="1"/>
  <c r="V137" i="1"/>
  <c r="W137" i="1"/>
  <c r="X137" i="1"/>
  <c r="Y137" i="1"/>
  <c r="Z137" i="1"/>
  <c r="P138" i="1"/>
  <c r="Q138" i="1"/>
  <c r="R138" i="1"/>
  <c r="S138" i="1"/>
  <c r="T138" i="1"/>
  <c r="U138" i="1"/>
  <c r="V138" i="1"/>
  <c r="W138" i="1"/>
  <c r="X138" i="1"/>
  <c r="Y138" i="1"/>
  <c r="Z138" i="1"/>
  <c r="P139" i="1"/>
  <c r="Q139" i="1"/>
  <c r="R139" i="1"/>
  <c r="S139" i="1"/>
  <c r="T139" i="1"/>
  <c r="U139" i="1"/>
  <c r="V139" i="1"/>
  <c r="W139" i="1"/>
  <c r="X139" i="1"/>
  <c r="Y139" i="1"/>
  <c r="Z139" i="1"/>
  <c r="P140" i="1"/>
  <c r="Q140" i="1"/>
  <c r="R140" i="1"/>
  <c r="S140" i="1"/>
  <c r="T140" i="1"/>
  <c r="U140" i="1"/>
  <c r="V140" i="1"/>
  <c r="W140" i="1"/>
  <c r="X140" i="1"/>
  <c r="Y140" i="1"/>
  <c r="Z140" i="1"/>
  <c r="P141" i="1"/>
  <c r="Q141" i="1"/>
  <c r="R141" i="1"/>
  <c r="S141" i="1"/>
  <c r="T141" i="1"/>
  <c r="U141" i="1"/>
  <c r="V141" i="1"/>
  <c r="W141" i="1"/>
  <c r="X141" i="1"/>
  <c r="Y141" i="1"/>
  <c r="Z141" i="1"/>
  <c r="P142" i="1"/>
  <c r="Q142" i="1"/>
  <c r="R142" i="1"/>
  <c r="S142" i="1"/>
  <c r="T142" i="1"/>
  <c r="U142" i="1"/>
  <c r="V142" i="1"/>
  <c r="W142" i="1"/>
  <c r="X142" i="1"/>
  <c r="Y142" i="1"/>
  <c r="Z142" i="1"/>
  <c r="P143" i="1"/>
  <c r="Q143" i="1"/>
  <c r="R143" i="1"/>
  <c r="S143" i="1"/>
  <c r="T143" i="1"/>
  <c r="U143" i="1"/>
  <c r="V143" i="1"/>
  <c r="W143" i="1"/>
  <c r="X143" i="1"/>
  <c r="Y143" i="1"/>
  <c r="Z143" i="1"/>
  <c r="P144" i="1"/>
  <c r="Q144" i="1"/>
  <c r="R144" i="1"/>
  <c r="S144" i="1"/>
  <c r="T144" i="1"/>
  <c r="U144" i="1"/>
  <c r="V144" i="1"/>
  <c r="W144" i="1"/>
  <c r="X144" i="1"/>
  <c r="Y144" i="1"/>
  <c r="Z144" i="1"/>
  <c r="P145" i="1"/>
  <c r="Q145" i="1"/>
  <c r="R145" i="1"/>
  <c r="S145" i="1"/>
  <c r="T145" i="1"/>
  <c r="U145" i="1"/>
  <c r="V145" i="1"/>
  <c r="W145" i="1"/>
  <c r="X145" i="1"/>
  <c r="Y145" i="1"/>
  <c r="Z145" i="1"/>
  <c r="P146" i="1"/>
  <c r="Q146" i="1"/>
  <c r="R146" i="1"/>
  <c r="S146" i="1"/>
  <c r="T146" i="1"/>
  <c r="U146" i="1"/>
  <c r="V146" i="1"/>
  <c r="W146" i="1"/>
  <c r="X146" i="1"/>
  <c r="Y146" i="1"/>
  <c r="Z146" i="1"/>
  <c r="P147" i="1"/>
  <c r="Q147" i="1"/>
  <c r="R147" i="1"/>
  <c r="S147" i="1"/>
  <c r="T147" i="1"/>
  <c r="U147" i="1"/>
  <c r="V147" i="1"/>
  <c r="W147" i="1"/>
  <c r="X147" i="1"/>
  <c r="Y147" i="1"/>
  <c r="Z147" i="1"/>
  <c r="P148" i="1"/>
  <c r="Q148" i="1"/>
  <c r="R148" i="1"/>
  <c r="S148" i="1"/>
  <c r="T148" i="1"/>
  <c r="U148" i="1"/>
  <c r="V148" i="1"/>
  <c r="W148" i="1"/>
  <c r="X148" i="1"/>
  <c r="Y148" i="1"/>
  <c r="Z148" i="1"/>
  <c r="P149" i="1"/>
  <c r="Q149" i="1"/>
  <c r="R149" i="1"/>
  <c r="S149" i="1"/>
  <c r="T149" i="1"/>
  <c r="U149" i="1"/>
  <c r="V149" i="1"/>
  <c r="W149" i="1"/>
  <c r="X149" i="1"/>
  <c r="Y149" i="1"/>
  <c r="Z149" i="1"/>
  <c r="P150" i="1"/>
  <c r="Q150" i="1"/>
  <c r="R150" i="1"/>
  <c r="S150" i="1"/>
  <c r="T150" i="1"/>
  <c r="U150" i="1"/>
  <c r="V150" i="1"/>
  <c r="W150" i="1"/>
  <c r="X150" i="1"/>
  <c r="Y150" i="1"/>
  <c r="Z150" i="1"/>
  <c r="P151" i="1"/>
  <c r="Q151" i="1"/>
  <c r="R151" i="1"/>
  <c r="S151" i="1"/>
  <c r="T151" i="1"/>
  <c r="U151" i="1"/>
  <c r="V151" i="1"/>
  <c r="W151" i="1"/>
  <c r="X151" i="1"/>
  <c r="Y151" i="1"/>
  <c r="Z151" i="1"/>
  <c r="P152" i="1"/>
  <c r="Q152" i="1"/>
  <c r="R152" i="1"/>
  <c r="S152" i="1"/>
  <c r="T152" i="1"/>
  <c r="U152" i="1"/>
  <c r="V152" i="1"/>
  <c r="W152" i="1"/>
  <c r="X152" i="1"/>
  <c r="Y152" i="1"/>
  <c r="Z152" i="1"/>
  <c r="P153" i="1"/>
  <c r="Q153" i="1"/>
  <c r="R153" i="1"/>
  <c r="S153" i="1"/>
  <c r="T153" i="1"/>
  <c r="U153" i="1"/>
  <c r="V153" i="1"/>
  <c r="W153" i="1"/>
  <c r="X153" i="1"/>
  <c r="Y153" i="1"/>
  <c r="Z153" i="1"/>
  <c r="P154" i="1"/>
  <c r="Q154" i="1"/>
  <c r="R154" i="1"/>
  <c r="S154" i="1"/>
  <c r="T154" i="1"/>
  <c r="U154" i="1"/>
  <c r="V154" i="1"/>
  <c r="W154" i="1"/>
  <c r="X154" i="1"/>
  <c r="Y154" i="1"/>
  <c r="Z154" i="1"/>
  <c r="P155" i="1"/>
  <c r="Q155" i="1"/>
  <c r="R155" i="1"/>
  <c r="S155" i="1"/>
  <c r="T155" i="1"/>
  <c r="U155" i="1"/>
  <c r="V155" i="1"/>
  <c r="W155" i="1"/>
  <c r="X155" i="1"/>
  <c r="Y155" i="1"/>
  <c r="Z155" i="1"/>
  <c r="P156" i="1"/>
  <c r="Q156" i="1"/>
  <c r="R156" i="1"/>
  <c r="S156" i="1"/>
  <c r="T156" i="1"/>
  <c r="U156" i="1"/>
  <c r="V156" i="1"/>
  <c r="W156" i="1"/>
  <c r="X156" i="1"/>
  <c r="Y156" i="1"/>
  <c r="Z156" i="1"/>
  <c r="P157" i="1"/>
  <c r="Q157" i="1"/>
  <c r="R157" i="1"/>
  <c r="S157" i="1"/>
  <c r="T157" i="1"/>
  <c r="U157" i="1"/>
  <c r="V157" i="1"/>
  <c r="W157" i="1"/>
  <c r="X157" i="1"/>
  <c r="Y157" i="1"/>
  <c r="Z157" i="1"/>
  <c r="P158" i="1"/>
  <c r="Q158" i="1"/>
  <c r="R158" i="1"/>
  <c r="S158" i="1"/>
  <c r="T158" i="1"/>
  <c r="U158" i="1"/>
  <c r="V158" i="1"/>
  <c r="W158" i="1"/>
  <c r="X158" i="1"/>
  <c r="Y158" i="1"/>
  <c r="Z158" i="1"/>
  <c r="P159" i="1"/>
  <c r="Q159" i="1"/>
  <c r="R159" i="1"/>
  <c r="S159" i="1"/>
  <c r="T159" i="1"/>
  <c r="U159" i="1"/>
  <c r="V159" i="1"/>
  <c r="W159" i="1"/>
  <c r="X159" i="1"/>
  <c r="Y159" i="1"/>
  <c r="Z159" i="1"/>
  <c r="P160" i="1"/>
  <c r="Q160" i="1"/>
  <c r="R160" i="1"/>
  <c r="S160" i="1"/>
  <c r="T160" i="1"/>
  <c r="U160" i="1"/>
  <c r="V160" i="1"/>
  <c r="W160" i="1"/>
  <c r="X160" i="1"/>
  <c r="Y160" i="1"/>
  <c r="Z160" i="1"/>
  <c r="P161" i="1"/>
  <c r="Q161" i="1"/>
  <c r="R161" i="1"/>
  <c r="S161" i="1"/>
  <c r="T161" i="1"/>
  <c r="U161" i="1"/>
  <c r="V161" i="1"/>
  <c r="W161" i="1"/>
  <c r="X161" i="1"/>
  <c r="Y161" i="1"/>
  <c r="Z161" i="1"/>
  <c r="P162" i="1"/>
  <c r="Q162" i="1"/>
  <c r="R162" i="1"/>
  <c r="S162" i="1"/>
  <c r="T162" i="1"/>
  <c r="U162" i="1"/>
  <c r="V162" i="1"/>
  <c r="W162" i="1"/>
  <c r="X162" i="1"/>
  <c r="Y162" i="1"/>
  <c r="Z162" i="1"/>
  <c r="P163" i="1"/>
  <c r="Q163" i="1"/>
  <c r="R163" i="1"/>
  <c r="S163" i="1"/>
  <c r="T163" i="1"/>
  <c r="U163" i="1"/>
  <c r="V163" i="1"/>
  <c r="W163" i="1"/>
  <c r="X163" i="1"/>
  <c r="Y163" i="1"/>
  <c r="Z163" i="1"/>
  <c r="P164" i="1"/>
  <c r="Q164" i="1"/>
  <c r="R164" i="1"/>
  <c r="S164" i="1"/>
  <c r="T164" i="1"/>
  <c r="U164" i="1"/>
  <c r="V164" i="1"/>
  <c r="W164" i="1"/>
  <c r="X164" i="1"/>
  <c r="Y164" i="1"/>
  <c r="Z164" i="1"/>
  <c r="P165" i="1"/>
  <c r="Q165" i="1"/>
  <c r="R165" i="1"/>
  <c r="S165" i="1"/>
  <c r="T165" i="1"/>
  <c r="U165" i="1"/>
  <c r="V165" i="1"/>
  <c r="W165" i="1"/>
  <c r="X165" i="1"/>
  <c r="Y165" i="1"/>
  <c r="Z165" i="1"/>
  <c r="P166" i="1"/>
  <c r="Q166" i="1"/>
  <c r="R166" i="1"/>
  <c r="S166" i="1"/>
  <c r="T166" i="1"/>
  <c r="U166" i="1"/>
  <c r="V166" i="1"/>
  <c r="W166" i="1"/>
  <c r="X166" i="1"/>
  <c r="Y166" i="1"/>
  <c r="Z166" i="1"/>
  <c r="P167" i="1"/>
  <c r="Q167" i="1"/>
  <c r="R167" i="1"/>
  <c r="S167" i="1"/>
  <c r="T167" i="1"/>
  <c r="U167" i="1"/>
  <c r="V167" i="1"/>
  <c r="W167" i="1"/>
  <c r="X167" i="1"/>
  <c r="Y167" i="1"/>
  <c r="Z167" i="1"/>
  <c r="P168" i="1"/>
  <c r="Q168" i="1"/>
  <c r="R168" i="1"/>
  <c r="S168" i="1"/>
  <c r="T168" i="1"/>
  <c r="U168" i="1"/>
  <c r="V168" i="1"/>
  <c r="W168" i="1"/>
  <c r="X168" i="1"/>
  <c r="Y168" i="1"/>
  <c r="Z168" i="1"/>
  <c r="P169" i="1"/>
  <c r="Q169" i="1"/>
  <c r="R169" i="1"/>
  <c r="S169" i="1"/>
  <c r="T169" i="1"/>
  <c r="U169" i="1"/>
  <c r="V169" i="1"/>
  <c r="W169" i="1"/>
  <c r="X169" i="1"/>
  <c r="Y169" i="1"/>
  <c r="Z169" i="1"/>
  <c r="P170" i="1"/>
  <c r="Q170" i="1"/>
  <c r="R170" i="1"/>
  <c r="S170" i="1"/>
  <c r="T170" i="1"/>
  <c r="U170" i="1"/>
  <c r="V170" i="1"/>
  <c r="W170" i="1"/>
  <c r="X170" i="1"/>
  <c r="Y170" i="1"/>
  <c r="Z170" i="1"/>
  <c r="P171" i="1"/>
  <c r="Q171" i="1"/>
  <c r="R171" i="1"/>
  <c r="S171" i="1"/>
  <c r="T171" i="1"/>
  <c r="U171" i="1"/>
  <c r="V171" i="1"/>
  <c r="W171" i="1"/>
  <c r="X171" i="1"/>
  <c r="Y171" i="1"/>
  <c r="Z171" i="1"/>
  <c r="P172" i="1"/>
  <c r="Q172" i="1"/>
  <c r="R172" i="1"/>
  <c r="S172" i="1"/>
  <c r="T172" i="1"/>
  <c r="U172" i="1"/>
  <c r="V172" i="1"/>
  <c r="W172" i="1"/>
  <c r="X172" i="1"/>
  <c r="Y172" i="1"/>
  <c r="Z172" i="1"/>
  <c r="P173" i="1"/>
  <c r="Q173" i="1"/>
  <c r="R173" i="1"/>
  <c r="S173" i="1"/>
  <c r="T173" i="1"/>
  <c r="U173" i="1"/>
  <c r="V173" i="1"/>
  <c r="W173" i="1"/>
  <c r="X173" i="1"/>
  <c r="Y173" i="1"/>
  <c r="Z173" i="1"/>
  <c r="P174" i="1"/>
  <c r="Q174" i="1"/>
  <c r="R174" i="1"/>
  <c r="S174" i="1"/>
  <c r="T174" i="1"/>
  <c r="U174" i="1"/>
  <c r="V174" i="1"/>
  <c r="W174" i="1"/>
  <c r="X174" i="1"/>
  <c r="Y174" i="1"/>
  <c r="Z174" i="1"/>
  <c r="P175" i="1"/>
  <c r="Q175" i="1"/>
  <c r="R175" i="1"/>
  <c r="S175" i="1"/>
  <c r="T175" i="1"/>
  <c r="U175" i="1"/>
  <c r="V175" i="1"/>
  <c r="W175" i="1"/>
  <c r="X175" i="1"/>
  <c r="Y175" i="1"/>
  <c r="Z175" i="1"/>
  <c r="P176" i="1"/>
  <c r="Q176" i="1"/>
  <c r="R176" i="1"/>
  <c r="S176" i="1"/>
  <c r="T176" i="1"/>
  <c r="U176" i="1"/>
  <c r="V176" i="1"/>
  <c r="W176" i="1"/>
  <c r="X176" i="1"/>
  <c r="Y176" i="1"/>
  <c r="Z176" i="1"/>
  <c r="P177" i="1"/>
  <c r="Q177" i="1"/>
  <c r="R177" i="1"/>
  <c r="S177" i="1"/>
  <c r="T177" i="1"/>
  <c r="U177" i="1"/>
  <c r="V177" i="1"/>
  <c r="W177" i="1"/>
  <c r="X177" i="1"/>
  <c r="Y177" i="1"/>
  <c r="Z177" i="1"/>
  <c r="P178" i="1"/>
  <c r="Q178" i="1"/>
  <c r="R178" i="1"/>
  <c r="S178" i="1"/>
  <c r="T178" i="1"/>
  <c r="U178" i="1"/>
  <c r="V178" i="1"/>
  <c r="W178" i="1"/>
  <c r="X178" i="1"/>
  <c r="Y178" i="1"/>
  <c r="Z178" i="1"/>
  <c r="P179" i="1"/>
  <c r="Q179" i="1"/>
  <c r="R179" i="1"/>
  <c r="S179" i="1"/>
  <c r="T179" i="1"/>
  <c r="U179" i="1"/>
  <c r="V179" i="1"/>
  <c r="W179" i="1"/>
  <c r="X179" i="1"/>
  <c r="Y179" i="1"/>
  <c r="Z179" i="1"/>
  <c r="P180" i="1"/>
  <c r="Q180" i="1"/>
  <c r="R180" i="1"/>
  <c r="S180" i="1"/>
  <c r="T180" i="1"/>
  <c r="U180" i="1"/>
  <c r="V180" i="1"/>
  <c r="W180" i="1"/>
  <c r="X180" i="1"/>
  <c r="Y180" i="1"/>
  <c r="Z180" i="1"/>
  <c r="P181" i="1"/>
  <c r="Q181" i="1"/>
  <c r="R181" i="1"/>
  <c r="S181" i="1"/>
  <c r="T181" i="1"/>
  <c r="U181" i="1"/>
  <c r="V181" i="1"/>
  <c r="W181" i="1"/>
  <c r="X181" i="1"/>
  <c r="Y181" i="1"/>
  <c r="Z181" i="1"/>
  <c r="P182" i="1"/>
  <c r="Q182" i="1"/>
  <c r="R182" i="1"/>
  <c r="S182" i="1"/>
  <c r="T182" i="1"/>
  <c r="U182" i="1"/>
  <c r="V182" i="1"/>
  <c r="W182" i="1"/>
  <c r="X182" i="1"/>
  <c r="Y182" i="1"/>
  <c r="Z182" i="1"/>
  <c r="P183" i="1"/>
  <c r="Q183" i="1"/>
  <c r="R183" i="1"/>
  <c r="S183" i="1"/>
  <c r="T183" i="1"/>
  <c r="U183" i="1"/>
  <c r="V183" i="1"/>
  <c r="W183" i="1"/>
  <c r="X183" i="1"/>
  <c r="Y183" i="1"/>
  <c r="Z183" i="1"/>
  <c r="P184" i="1"/>
  <c r="Q184" i="1"/>
  <c r="R184" i="1"/>
  <c r="S184" i="1"/>
  <c r="T184" i="1"/>
  <c r="U184" i="1"/>
  <c r="V184" i="1"/>
  <c r="W184" i="1"/>
  <c r="X184" i="1"/>
  <c r="Y184" i="1"/>
  <c r="Z184" i="1"/>
  <c r="P185" i="1"/>
  <c r="Q185" i="1"/>
  <c r="R185" i="1"/>
  <c r="S185" i="1"/>
  <c r="T185" i="1"/>
  <c r="U185" i="1"/>
  <c r="V185" i="1"/>
  <c r="W185" i="1"/>
  <c r="X185" i="1"/>
  <c r="Y185" i="1"/>
  <c r="Z185" i="1"/>
  <c r="P186" i="1"/>
  <c r="Q186" i="1"/>
  <c r="R186" i="1"/>
  <c r="S186" i="1"/>
  <c r="T186" i="1"/>
  <c r="U186" i="1"/>
  <c r="V186" i="1"/>
  <c r="W186" i="1"/>
  <c r="X186" i="1"/>
  <c r="Y186" i="1"/>
  <c r="Z186" i="1"/>
  <c r="P187" i="1"/>
  <c r="Q187" i="1"/>
  <c r="R187" i="1"/>
  <c r="S187" i="1"/>
  <c r="T187" i="1"/>
  <c r="U187" i="1"/>
  <c r="V187" i="1"/>
  <c r="W187" i="1"/>
  <c r="X187" i="1"/>
  <c r="Y187" i="1"/>
  <c r="Z187" i="1"/>
  <c r="P188" i="1"/>
  <c r="Q188" i="1"/>
  <c r="R188" i="1"/>
  <c r="S188" i="1"/>
  <c r="T188" i="1"/>
  <c r="U188" i="1"/>
  <c r="V188" i="1"/>
  <c r="W188" i="1"/>
  <c r="X188" i="1"/>
  <c r="Y188" i="1"/>
  <c r="Z188" i="1"/>
  <c r="P189" i="1"/>
  <c r="Q189" i="1"/>
  <c r="R189" i="1"/>
  <c r="S189" i="1"/>
  <c r="T189" i="1"/>
  <c r="U189" i="1"/>
  <c r="V189" i="1"/>
  <c r="W189" i="1"/>
  <c r="X189" i="1"/>
  <c r="Y189" i="1"/>
  <c r="Z189" i="1"/>
  <c r="P190" i="1"/>
  <c r="Q190" i="1"/>
  <c r="R190" i="1"/>
  <c r="S190" i="1"/>
  <c r="T190" i="1"/>
  <c r="U190" i="1"/>
  <c r="V190" i="1"/>
  <c r="W190" i="1"/>
  <c r="X190" i="1"/>
  <c r="Y190" i="1"/>
  <c r="Z190" i="1"/>
  <c r="P191" i="1"/>
  <c r="Q191" i="1"/>
  <c r="R191" i="1"/>
  <c r="S191" i="1"/>
  <c r="T191" i="1"/>
  <c r="U191" i="1"/>
  <c r="V191" i="1"/>
  <c r="W191" i="1"/>
  <c r="X191" i="1"/>
  <c r="Y191" i="1"/>
  <c r="Z191" i="1"/>
  <c r="P192" i="1"/>
  <c r="Q192" i="1"/>
  <c r="R192" i="1"/>
  <c r="S192" i="1"/>
  <c r="T192" i="1"/>
  <c r="U192" i="1"/>
  <c r="V192" i="1"/>
  <c r="W192" i="1"/>
  <c r="X192" i="1"/>
  <c r="Y192" i="1"/>
  <c r="Z192" i="1"/>
  <c r="P193" i="1"/>
  <c r="Q193" i="1"/>
  <c r="R193" i="1"/>
  <c r="S193" i="1"/>
  <c r="T193" i="1"/>
  <c r="U193" i="1"/>
  <c r="V193" i="1"/>
  <c r="W193" i="1"/>
  <c r="X193" i="1"/>
  <c r="Y193" i="1"/>
  <c r="Z193" i="1"/>
  <c r="P194" i="1"/>
  <c r="Q194" i="1"/>
  <c r="R194" i="1"/>
  <c r="S194" i="1"/>
  <c r="T194" i="1"/>
  <c r="U194" i="1"/>
  <c r="V194" i="1"/>
  <c r="W194" i="1"/>
  <c r="X194" i="1"/>
  <c r="Y194" i="1"/>
  <c r="Z194" i="1"/>
  <c r="P195" i="1"/>
  <c r="Q195" i="1"/>
  <c r="R195" i="1"/>
  <c r="S195" i="1"/>
  <c r="T195" i="1"/>
  <c r="U195" i="1"/>
  <c r="V195" i="1"/>
  <c r="W195" i="1"/>
  <c r="X195" i="1"/>
  <c r="Y195" i="1"/>
  <c r="Z195" i="1"/>
  <c r="P196" i="1"/>
  <c r="Q196" i="1"/>
  <c r="R196" i="1"/>
  <c r="S196" i="1"/>
  <c r="T196" i="1"/>
  <c r="U196" i="1"/>
  <c r="V196" i="1"/>
  <c r="W196" i="1"/>
  <c r="X196" i="1"/>
  <c r="Y196" i="1"/>
  <c r="Z196" i="1"/>
  <c r="P197" i="1"/>
  <c r="Q197" i="1"/>
  <c r="R197" i="1"/>
  <c r="S197" i="1"/>
  <c r="T197" i="1"/>
  <c r="U197" i="1"/>
  <c r="V197" i="1"/>
  <c r="W197" i="1"/>
  <c r="X197" i="1"/>
  <c r="Y197" i="1"/>
  <c r="Z197" i="1"/>
  <c r="P198" i="1"/>
  <c r="Q198" i="1"/>
  <c r="R198" i="1"/>
  <c r="S198" i="1"/>
  <c r="T198" i="1"/>
  <c r="U198" i="1"/>
  <c r="V198" i="1"/>
  <c r="W198" i="1"/>
  <c r="X198" i="1"/>
  <c r="Y198" i="1"/>
  <c r="Z198" i="1"/>
  <c r="P199" i="1"/>
  <c r="Q199" i="1"/>
  <c r="R199" i="1"/>
  <c r="S199" i="1"/>
  <c r="T199" i="1"/>
  <c r="U199" i="1"/>
  <c r="V199" i="1"/>
  <c r="W199" i="1"/>
  <c r="X199" i="1"/>
  <c r="Y199" i="1"/>
  <c r="Z199" i="1"/>
  <c r="P200" i="1"/>
  <c r="Q200" i="1"/>
  <c r="R200" i="1"/>
  <c r="S200" i="1"/>
  <c r="T200" i="1"/>
  <c r="U200" i="1"/>
  <c r="V200" i="1"/>
  <c r="W200" i="1"/>
  <c r="X200" i="1"/>
  <c r="Y200" i="1"/>
  <c r="Z200" i="1"/>
  <c r="P201" i="1"/>
  <c r="Q201" i="1"/>
  <c r="R201" i="1"/>
  <c r="S201" i="1"/>
  <c r="T201" i="1"/>
  <c r="U201" i="1"/>
  <c r="V201" i="1"/>
  <c r="W201" i="1"/>
  <c r="X201" i="1"/>
  <c r="Y201" i="1"/>
  <c r="Z201" i="1"/>
  <c r="P202" i="1"/>
  <c r="Q202" i="1"/>
  <c r="R202" i="1"/>
  <c r="S202" i="1"/>
  <c r="T202" i="1"/>
  <c r="U202" i="1"/>
  <c r="V202" i="1"/>
  <c r="W202" i="1"/>
  <c r="X202" i="1"/>
  <c r="Y202" i="1"/>
  <c r="Z202" i="1"/>
  <c r="P203" i="1"/>
  <c r="Q203" i="1"/>
  <c r="R203" i="1"/>
  <c r="S203" i="1"/>
  <c r="T203" i="1"/>
  <c r="U203" i="1"/>
  <c r="V203" i="1"/>
  <c r="W203" i="1"/>
  <c r="X203" i="1"/>
  <c r="Y203" i="1"/>
  <c r="Z203" i="1"/>
  <c r="P204" i="1"/>
  <c r="Q204" i="1"/>
  <c r="R204" i="1"/>
  <c r="S204" i="1"/>
  <c r="T204" i="1"/>
  <c r="U204" i="1"/>
  <c r="V204" i="1"/>
  <c r="W204" i="1"/>
  <c r="X204" i="1"/>
  <c r="Y204" i="1"/>
  <c r="Z204" i="1"/>
  <c r="P205" i="1"/>
  <c r="Q205" i="1"/>
  <c r="R205" i="1"/>
  <c r="S205" i="1"/>
  <c r="T205" i="1"/>
  <c r="U205" i="1"/>
  <c r="V205" i="1"/>
  <c r="W205" i="1"/>
  <c r="X205" i="1"/>
  <c r="Y205" i="1"/>
  <c r="Z205" i="1"/>
  <c r="P206" i="1"/>
  <c r="Q206" i="1"/>
  <c r="R206" i="1"/>
  <c r="S206" i="1"/>
  <c r="T206" i="1"/>
  <c r="U206" i="1"/>
  <c r="V206" i="1"/>
  <c r="W206" i="1"/>
  <c r="X206" i="1"/>
  <c r="Y206" i="1"/>
  <c r="Z206" i="1"/>
  <c r="P207" i="1"/>
  <c r="Q207" i="1"/>
  <c r="R207" i="1"/>
  <c r="S207" i="1"/>
  <c r="T207" i="1"/>
  <c r="U207" i="1"/>
  <c r="V207" i="1"/>
  <c r="W207" i="1"/>
  <c r="X207" i="1"/>
  <c r="Y207" i="1"/>
  <c r="Z207" i="1"/>
  <c r="P208" i="1"/>
  <c r="Q208" i="1"/>
  <c r="R208" i="1"/>
  <c r="S208" i="1"/>
  <c r="T208" i="1"/>
  <c r="U208" i="1"/>
  <c r="V208" i="1"/>
  <c r="W208" i="1"/>
  <c r="X208" i="1"/>
  <c r="Y208" i="1"/>
  <c r="Z208" i="1"/>
  <c r="P209" i="1"/>
  <c r="Q209" i="1"/>
  <c r="R209" i="1"/>
  <c r="S209" i="1"/>
  <c r="T209" i="1"/>
  <c r="U209" i="1"/>
  <c r="V209" i="1"/>
  <c r="W209" i="1"/>
  <c r="X209" i="1"/>
  <c r="Y209" i="1"/>
  <c r="Z209" i="1"/>
  <c r="P210" i="1"/>
  <c r="Q210" i="1"/>
  <c r="R210" i="1"/>
  <c r="S210" i="1"/>
  <c r="T210" i="1"/>
  <c r="U210" i="1"/>
  <c r="V210" i="1"/>
  <c r="W210" i="1"/>
  <c r="X210" i="1"/>
  <c r="Y210" i="1"/>
  <c r="Z210" i="1"/>
  <c r="P211" i="1"/>
  <c r="Q211" i="1"/>
  <c r="R211" i="1"/>
  <c r="S211" i="1"/>
  <c r="T211" i="1"/>
  <c r="U211" i="1"/>
  <c r="V211" i="1"/>
  <c r="W211" i="1"/>
  <c r="X211" i="1"/>
  <c r="Y211" i="1"/>
  <c r="Z211" i="1"/>
  <c r="P212" i="1"/>
  <c r="Q212" i="1"/>
  <c r="R212" i="1"/>
  <c r="S212" i="1"/>
  <c r="T212" i="1"/>
  <c r="U212" i="1"/>
  <c r="V212" i="1"/>
  <c r="W212" i="1"/>
  <c r="X212" i="1"/>
  <c r="Y212" i="1"/>
  <c r="Z212" i="1"/>
  <c r="P213" i="1"/>
  <c r="Q213" i="1"/>
  <c r="R213" i="1"/>
  <c r="S213" i="1"/>
  <c r="T213" i="1"/>
  <c r="U213" i="1"/>
  <c r="V213" i="1"/>
  <c r="W213" i="1"/>
  <c r="X213" i="1"/>
  <c r="Y213" i="1"/>
  <c r="Z213" i="1"/>
  <c r="P214" i="1"/>
  <c r="Q214" i="1"/>
  <c r="R214" i="1"/>
  <c r="S214" i="1"/>
  <c r="T214" i="1"/>
  <c r="U214" i="1"/>
  <c r="V214" i="1"/>
  <c r="W214" i="1"/>
  <c r="X214" i="1"/>
  <c r="Y214" i="1"/>
  <c r="Z214" i="1"/>
  <c r="P215" i="1"/>
  <c r="Q215" i="1"/>
  <c r="R215" i="1"/>
  <c r="S215" i="1"/>
  <c r="T215" i="1"/>
  <c r="U215" i="1"/>
  <c r="V215" i="1"/>
  <c r="W215" i="1"/>
  <c r="X215" i="1"/>
  <c r="Y215" i="1"/>
  <c r="Z215" i="1"/>
  <c r="P216" i="1"/>
  <c r="Q216" i="1"/>
  <c r="R216" i="1"/>
  <c r="S216" i="1"/>
  <c r="T216" i="1"/>
  <c r="U216" i="1"/>
  <c r="V216" i="1"/>
  <c r="W216" i="1"/>
  <c r="X216" i="1"/>
  <c r="Y216" i="1"/>
  <c r="Z216" i="1"/>
  <c r="P217" i="1"/>
  <c r="Q217" i="1"/>
  <c r="R217" i="1"/>
  <c r="S217" i="1"/>
  <c r="T217" i="1"/>
  <c r="U217" i="1"/>
  <c r="V217" i="1"/>
  <c r="W217" i="1"/>
  <c r="X217" i="1"/>
  <c r="Y217" i="1"/>
  <c r="Z217" i="1"/>
  <c r="P218" i="1"/>
  <c r="Q218" i="1"/>
  <c r="R218" i="1"/>
  <c r="S218" i="1"/>
  <c r="T218" i="1"/>
  <c r="U218" i="1"/>
  <c r="V218" i="1"/>
  <c r="W218" i="1"/>
  <c r="X218" i="1"/>
  <c r="Y218" i="1"/>
  <c r="Z218" i="1"/>
  <c r="P219" i="1"/>
  <c r="Q219" i="1"/>
  <c r="R219" i="1"/>
  <c r="S219" i="1"/>
  <c r="T219" i="1"/>
  <c r="U219" i="1"/>
  <c r="V219" i="1"/>
  <c r="W219" i="1"/>
  <c r="X219" i="1"/>
  <c r="Y219" i="1"/>
  <c r="Z219" i="1"/>
  <c r="P220" i="1"/>
  <c r="Q220" i="1"/>
  <c r="R220" i="1"/>
  <c r="S220" i="1"/>
  <c r="T220" i="1"/>
  <c r="U220" i="1"/>
  <c r="V220" i="1"/>
  <c r="W220" i="1"/>
  <c r="X220" i="1"/>
  <c r="Y220" i="1"/>
  <c r="Z220" i="1"/>
  <c r="P221" i="1"/>
  <c r="Q221" i="1"/>
  <c r="R221" i="1"/>
  <c r="S221" i="1"/>
  <c r="T221" i="1"/>
  <c r="U221" i="1"/>
  <c r="V221" i="1"/>
  <c r="W221" i="1"/>
  <c r="X221" i="1"/>
  <c r="Y221" i="1"/>
  <c r="Z221" i="1"/>
  <c r="P222" i="1"/>
  <c r="Q222" i="1"/>
  <c r="R222" i="1"/>
  <c r="S222" i="1"/>
  <c r="T222" i="1"/>
  <c r="U222" i="1"/>
  <c r="V222" i="1"/>
  <c r="W222" i="1"/>
  <c r="X222" i="1"/>
  <c r="Y222" i="1"/>
  <c r="Z222" i="1"/>
  <c r="P223" i="1"/>
  <c r="Q223" i="1"/>
  <c r="R223" i="1"/>
  <c r="S223" i="1"/>
  <c r="T223" i="1"/>
  <c r="U223" i="1"/>
  <c r="V223" i="1"/>
  <c r="W223" i="1"/>
  <c r="X223" i="1"/>
  <c r="Y223" i="1"/>
  <c r="Z223" i="1"/>
  <c r="P224" i="1"/>
  <c r="Q224" i="1"/>
  <c r="R224" i="1"/>
  <c r="S224" i="1"/>
  <c r="T224" i="1"/>
  <c r="U224" i="1"/>
  <c r="V224" i="1"/>
  <c r="W224" i="1"/>
  <c r="X224" i="1"/>
  <c r="Y224" i="1"/>
  <c r="Z224" i="1"/>
  <c r="P225" i="1"/>
  <c r="Q225" i="1"/>
  <c r="R225" i="1"/>
  <c r="S225" i="1"/>
  <c r="T225" i="1"/>
  <c r="U225" i="1"/>
  <c r="V225" i="1"/>
  <c r="W225" i="1"/>
  <c r="X225" i="1"/>
  <c r="Y225" i="1"/>
  <c r="Z225" i="1"/>
  <c r="P226" i="1"/>
  <c r="Q226" i="1"/>
  <c r="R226" i="1"/>
  <c r="S226" i="1"/>
  <c r="T226" i="1"/>
  <c r="U226" i="1"/>
  <c r="V226" i="1"/>
  <c r="W226" i="1"/>
  <c r="X226" i="1"/>
  <c r="Y226" i="1"/>
  <c r="Z226" i="1"/>
  <c r="P227" i="1"/>
  <c r="Q227" i="1"/>
  <c r="R227" i="1"/>
  <c r="S227" i="1"/>
  <c r="T227" i="1"/>
  <c r="U227" i="1"/>
  <c r="V227" i="1"/>
  <c r="W227" i="1"/>
  <c r="X227" i="1"/>
  <c r="Y227" i="1"/>
  <c r="Z227" i="1"/>
  <c r="P228" i="1"/>
  <c r="Q228" i="1"/>
  <c r="R228" i="1"/>
  <c r="S228" i="1"/>
  <c r="T228" i="1"/>
  <c r="U228" i="1"/>
  <c r="V228" i="1"/>
  <c r="W228" i="1"/>
  <c r="X228" i="1"/>
  <c r="Y228" i="1"/>
  <c r="Z228" i="1"/>
  <c r="P229" i="1"/>
  <c r="Q229" i="1"/>
  <c r="R229" i="1"/>
  <c r="S229" i="1"/>
  <c r="T229" i="1"/>
  <c r="U229" i="1"/>
  <c r="V229" i="1"/>
  <c r="W229" i="1"/>
  <c r="X229" i="1"/>
  <c r="Y229" i="1"/>
  <c r="Z229" i="1"/>
  <c r="P230" i="1"/>
  <c r="Q230" i="1"/>
  <c r="R230" i="1"/>
  <c r="S230" i="1"/>
  <c r="T230" i="1"/>
  <c r="U230" i="1"/>
  <c r="V230" i="1"/>
  <c r="W230" i="1"/>
  <c r="X230" i="1"/>
  <c r="Y230" i="1"/>
  <c r="Z230" i="1"/>
  <c r="P231" i="1"/>
  <c r="Q231" i="1"/>
  <c r="R231" i="1"/>
  <c r="S231" i="1"/>
  <c r="T231" i="1"/>
  <c r="U231" i="1"/>
  <c r="V231" i="1"/>
  <c r="W231" i="1"/>
  <c r="X231" i="1"/>
  <c r="Y231" i="1"/>
  <c r="Z231" i="1"/>
  <c r="P232" i="1"/>
  <c r="Q232" i="1"/>
  <c r="R232" i="1"/>
  <c r="S232" i="1"/>
  <c r="T232" i="1"/>
  <c r="U232" i="1"/>
  <c r="V232" i="1"/>
  <c r="W232" i="1"/>
  <c r="X232" i="1"/>
  <c r="Y232" i="1"/>
  <c r="Z232" i="1"/>
  <c r="P233" i="1"/>
  <c r="Q233" i="1"/>
  <c r="R233" i="1"/>
  <c r="S233" i="1"/>
  <c r="T233" i="1"/>
  <c r="U233" i="1"/>
  <c r="V233" i="1"/>
  <c r="W233" i="1"/>
  <c r="X233" i="1"/>
  <c r="Y233" i="1"/>
  <c r="Z233" i="1"/>
  <c r="P234" i="1"/>
  <c r="Q234" i="1"/>
  <c r="R234" i="1"/>
  <c r="S234" i="1"/>
  <c r="T234" i="1"/>
  <c r="U234" i="1"/>
  <c r="V234" i="1"/>
  <c r="W234" i="1"/>
  <c r="X234" i="1"/>
  <c r="Y234" i="1"/>
  <c r="Z234" i="1"/>
  <c r="P235" i="1"/>
  <c r="Q235" i="1"/>
  <c r="R235" i="1"/>
  <c r="S235" i="1"/>
  <c r="T235" i="1"/>
  <c r="U235" i="1"/>
  <c r="V235" i="1"/>
  <c r="W235" i="1"/>
  <c r="X235" i="1"/>
  <c r="Y235" i="1"/>
  <c r="Z235" i="1"/>
  <c r="P236" i="1"/>
  <c r="Q236" i="1"/>
  <c r="R236" i="1"/>
  <c r="S236" i="1"/>
  <c r="T236" i="1"/>
  <c r="U236" i="1"/>
  <c r="V236" i="1"/>
  <c r="W236" i="1"/>
  <c r="X236" i="1"/>
  <c r="Y236" i="1"/>
  <c r="Z236" i="1"/>
  <c r="P237" i="1"/>
  <c r="Q237" i="1"/>
  <c r="R237" i="1"/>
  <c r="S237" i="1"/>
  <c r="T237" i="1"/>
  <c r="U237" i="1"/>
  <c r="V237" i="1"/>
  <c r="W237" i="1"/>
  <c r="X237" i="1"/>
  <c r="Y237" i="1"/>
  <c r="Z237" i="1"/>
  <c r="P238" i="1"/>
  <c r="Q238" i="1"/>
  <c r="R238" i="1"/>
  <c r="S238" i="1"/>
  <c r="T238" i="1"/>
  <c r="U238" i="1"/>
  <c r="V238" i="1"/>
  <c r="W238" i="1"/>
  <c r="X238" i="1"/>
  <c r="Y238" i="1"/>
  <c r="Z238" i="1"/>
  <c r="P239" i="1"/>
  <c r="Q239" i="1"/>
  <c r="R239" i="1"/>
  <c r="S239" i="1"/>
  <c r="T239" i="1"/>
  <c r="U239" i="1"/>
  <c r="V239" i="1"/>
  <c r="W239" i="1"/>
  <c r="X239" i="1"/>
  <c r="Y239" i="1"/>
  <c r="Z239" i="1"/>
  <c r="P240" i="1"/>
  <c r="Q240" i="1"/>
  <c r="R240" i="1"/>
  <c r="S240" i="1"/>
  <c r="T240" i="1"/>
  <c r="U240" i="1"/>
  <c r="V240" i="1"/>
  <c r="W240" i="1"/>
  <c r="X240" i="1"/>
  <c r="Y240" i="1"/>
  <c r="Z240" i="1"/>
  <c r="P241" i="1"/>
  <c r="Q241" i="1"/>
  <c r="R241" i="1"/>
  <c r="S241" i="1"/>
  <c r="T241" i="1"/>
  <c r="U241" i="1"/>
  <c r="V241" i="1"/>
  <c r="W241" i="1"/>
  <c r="X241" i="1"/>
  <c r="Y241" i="1"/>
  <c r="Z241" i="1"/>
  <c r="P242" i="1"/>
  <c r="Q242" i="1"/>
  <c r="R242" i="1"/>
  <c r="S242" i="1"/>
  <c r="T242" i="1"/>
  <c r="U242" i="1"/>
  <c r="V242" i="1"/>
  <c r="W242" i="1"/>
  <c r="X242" i="1"/>
  <c r="Y242" i="1"/>
  <c r="Z242" i="1"/>
  <c r="P243" i="1"/>
  <c r="Q243" i="1"/>
  <c r="R243" i="1"/>
  <c r="S243" i="1"/>
  <c r="T243" i="1"/>
  <c r="U243" i="1"/>
  <c r="V243" i="1"/>
  <c r="W243" i="1"/>
  <c r="X243" i="1"/>
  <c r="Y243" i="1"/>
  <c r="Z243" i="1"/>
  <c r="P244" i="1"/>
  <c r="Q244" i="1"/>
  <c r="R244" i="1"/>
  <c r="S244" i="1"/>
  <c r="T244" i="1"/>
  <c r="U244" i="1"/>
  <c r="V244" i="1"/>
  <c r="W244" i="1"/>
  <c r="X244" i="1"/>
  <c r="Y244" i="1"/>
  <c r="Z244" i="1"/>
  <c r="P245" i="1"/>
  <c r="Q245" i="1"/>
  <c r="R245" i="1"/>
  <c r="S245" i="1"/>
  <c r="T245" i="1"/>
  <c r="U245" i="1"/>
  <c r="V245" i="1"/>
  <c r="W245" i="1"/>
  <c r="X245" i="1"/>
  <c r="Y245" i="1"/>
  <c r="Z245" i="1"/>
  <c r="P246" i="1"/>
  <c r="Q246" i="1"/>
  <c r="R246" i="1"/>
  <c r="S246" i="1"/>
  <c r="T246" i="1"/>
  <c r="U246" i="1"/>
  <c r="V246" i="1"/>
  <c r="W246" i="1"/>
  <c r="X246" i="1"/>
  <c r="Y246" i="1"/>
  <c r="Z246" i="1"/>
  <c r="P247" i="1"/>
  <c r="Q247" i="1"/>
  <c r="R247" i="1"/>
  <c r="S247" i="1"/>
  <c r="T247" i="1"/>
  <c r="U247" i="1"/>
  <c r="V247" i="1"/>
  <c r="W247" i="1"/>
  <c r="X247" i="1"/>
  <c r="Y247" i="1"/>
  <c r="Z247" i="1"/>
  <c r="P248" i="1"/>
  <c r="Q248" i="1"/>
  <c r="R248" i="1"/>
  <c r="S248" i="1"/>
  <c r="T248" i="1"/>
  <c r="U248" i="1"/>
  <c r="V248" i="1"/>
  <c r="W248" i="1"/>
  <c r="X248" i="1"/>
  <c r="Y248" i="1"/>
  <c r="Z248" i="1"/>
  <c r="P249" i="1"/>
  <c r="Q249" i="1"/>
  <c r="R249" i="1"/>
  <c r="S249" i="1"/>
  <c r="T249" i="1"/>
  <c r="U249" i="1"/>
  <c r="V249" i="1"/>
  <c r="W249" i="1"/>
  <c r="X249" i="1"/>
  <c r="Y249" i="1"/>
  <c r="Z249" i="1"/>
  <c r="P250" i="1"/>
  <c r="Q250" i="1"/>
  <c r="R250" i="1"/>
  <c r="S250" i="1"/>
  <c r="T250" i="1"/>
  <c r="U250" i="1"/>
  <c r="V250" i="1"/>
  <c r="W250" i="1"/>
  <c r="X250" i="1"/>
  <c r="Y250" i="1"/>
  <c r="Z250" i="1"/>
  <c r="P251" i="1"/>
  <c r="Q251" i="1"/>
  <c r="R251" i="1"/>
  <c r="S251" i="1"/>
  <c r="T251" i="1"/>
  <c r="U251" i="1"/>
  <c r="V251" i="1"/>
  <c r="W251" i="1"/>
  <c r="X251" i="1"/>
  <c r="Y251" i="1"/>
  <c r="Z251" i="1"/>
  <c r="P252" i="1"/>
  <c r="Q252" i="1"/>
  <c r="R252" i="1"/>
  <c r="S252" i="1"/>
  <c r="T252" i="1"/>
  <c r="U252" i="1"/>
  <c r="V252" i="1"/>
  <c r="W252" i="1"/>
  <c r="X252" i="1"/>
  <c r="Y252" i="1"/>
  <c r="Z252" i="1"/>
  <c r="P253" i="1"/>
  <c r="Q253" i="1"/>
  <c r="R253" i="1"/>
  <c r="S253" i="1"/>
  <c r="T253" i="1"/>
  <c r="U253" i="1"/>
  <c r="V253" i="1"/>
  <c r="W253" i="1"/>
  <c r="X253" i="1"/>
  <c r="Y253" i="1"/>
  <c r="Z253" i="1"/>
  <c r="P254" i="1"/>
  <c r="Q254" i="1"/>
  <c r="R254" i="1"/>
  <c r="S254" i="1"/>
  <c r="T254" i="1"/>
  <c r="U254" i="1"/>
  <c r="V254" i="1"/>
  <c r="W254" i="1"/>
  <c r="X254" i="1"/>
  <c r="Y254" i="1"/>
  <c r="Z254" i="1"/>
  <c r="P255" i="1"/>
  <c r="Q255" i="1"/>
  <c r="R255" i="1"/>
  <c r="S255" i="1"/>
  <c r="T255" i="1"/>
  <c r="U255" i="1"/>
  <c r="V255" i="1"/>
  <c r="W255" i="1"/>
  <c r="X255" i="1"/>
  <c r="Y255" i="1"/>
  <c r="Z255" i="1"/>
  <c r="P256" i="1"/>
  <c r="Q256" i="1"/>
  <c r="R256" i="1"/>
  <c r="S256" i="1"/>
  <c r="T256" i="1"/>
  <c r="U256" i="1"/>
  <c r="V256" i="1"/>
  <c r="W256" i="1"/>
  <c r="X256" i="1"/>
  <c r="Y256" i="1"/>
  <c r="Z256" i="1"/>
  <c r="P257" i="1"/>
  <c r="Q257" i="1"/>
  <c r="R257" i="1"/>
  <c r="S257" i="1"/>
  <c r="T257" i="1"/>
  <c r="U257" i="1"/>
  <c r="V257" i="1"/>
  <c r="W257" i="1"/>
  <c r="X257" i="1"/>
  <c r="Y257" i="1"/>
  <c r="Z257" i="1"/>
  <c r="P258" i="1"/>
  <c r="Q258" i="1"/>
  <c r="R258" i="1"/>
  <c r="S258" i="1"/>
  <c r="T258" i="1"/>
  <c r="U258" i="1"/>
  <c r="V258" i="1"/>
  <c r="W258" i="1"/>
  <c r="X258" i="1"/>
  <c r="Y258" i="1"/>
  <c r="Z258" i="1"/>
  <c r="P259" i="1"/>
  <c r="Q259" i="1"/>
  <c r="R259" i="1"/>
  <c r="S259" i="1"/>
  <c r="T259" i="1"/>
  <c r="U259" i="1"/>
  <c r="V259" i="1"/>
  <c r="W259" i="1"/>
  <c r="X259" i="1"/>
  <c r="Y259" i="1"/>
  <c r="Z259" i="1"/>
  <c r="P260" i="1"/>
  <c r="Q260" i="1"/>
  <c r="R260" i="1"/>
  <c r="S260" i="1"/>
  <c r="T260" i="1"/>
  <c r="U260" i="1"/>
  <c r="V260" i="1"/>
  <c r="W260" i="1"/>
  <c r="X260" i="1"/>
  <c r="Y260" i="1"/>
  <c r="Z260" i="1"/>
  <c r="P261" i="1"/>
  <c r="Q261" i="1"/>
  <c r="R261" i="1"/>
  <c r="S261" i="1"/>
  <c r="T261" i="1"/>
  <c r="U261" i="1"/>
  <c r="V261" i="1"/>
  <c r="W261" i="1"/>
  <c r="X261" i="1"/>
  <c r="Y261" i="1"/>
  <c r="Z261" i="1"/>
  <c r="P262" i="1"/>
  <c r="Q262" i="1"/>
  <c r="R262" i="1"/>
  <c r="S262" i="1"/>
  <c r="T262" i="1"/>
  <c r="U262" i="1"/>
  <c r="V262" i="1"/>
  <c r="W262" i="1"/>
  <c r="X262" i="1"/>
  <c r="Y262" i="1"/>
  <c r="Z262" i="1"/>
  <c r="P263" i="1"/>
  <c r="Q263" i="1"/>
  <c r="R263" i="1"/>
  <c r="S263" i="1"/>
  <c r="T263" i="1"/>
  <c r="U263" i="1"/>
  <c r="V263" i="1"/>
  <c r="W263" i="1"/>
  <c r="X263" i="1"/>
  <c r="Y263" i="1"/>
  <c r="Z263" i="1"/>
  <c r="P264" i="1"/>
  <c r="Q264" i="1"/>
  <c r="R264" i="1"/>
  <c r="S264" i="1"/>
  <c r="T264" i="1"/>
  <c r="U264" i="1"/>
  <c r="V264" i="1"/>
  <c r="W264" i="1"/>
  <c r="X264" i="1"/>
  <c r="Y264" i="1"/>
  <c r="Z264" i="1"/>
  <c r="P265" i="1"/>
  <c r="Q265" i="1"/>
  <c r="R265" i="1"/>
  <c r="S265" i="1"/>
  <c r="T265" i="1"/>
  <c r="U265" i="1"/>
  <c r="V265" i="1"/>
  <c r="W265" i="1"/>
  <c r="X265" i="1"/>
  <c r="Y265" i="1"/>
  <c r="Z265" i="1"/>
  <c r="P266" i="1"/>
  <c r="Q266" i="1"/>
  <c r="R266" i="1"/>
  <c r="S266" i="1"/>
  <c r="T266" i="1"/>
  <c r="U266" i="1"/>
  <c r="V266" i="1"/>
  <c r="W266" i="1"/>
  <c r="X266" i="1"/>
  <c r="Y266" i="1"/>
  <c r="Z266" i="1"/>
  <c r="P267" i="1"/>
  <c r="Q267" i="1"/>
  <c r="R267" i="1"/>
  <c r="S267" i="1"/>
  <c r="T267" i="1"/>
  <c r="U267" i="1"/>
  <c r="V267" i="1"/>
  <c r="W267" i="1"/>
  <c r="X267" i="1"/>
  <c r="Y267" i="1"/>
  <c r="Z267" i="1"/>
  <c r="P268" i="1"/>
  <c r="Q268" i="1"/>
  <c r="R268" i="1"/>
  <c r="S268" i="1"/>
  <c r="T268" i="1"/>
  <c r="U268" i="1"/>
  <c r="V268" i="1"/>
  <c r="W268" i="1"/>
  <c r="X268" i="1"/>
  <c r="Y268" i="1"/>
  <c r="Z268" i="1"/>
  <c r="P269" i="1"/>
  <c r="Q269" i="1"/>
  <c r="R269" i="1"/>
  <c r="S269" i="1"/>
  <c r="T269" i="1"/>
  <c r="U269" i="1"/>
  <c r="V269" i="1"/>
  <c r="W269" i="1"/>
  <c r="X269" i="1"/>
  <c r="Y269" i="1"/>
  <c r="Z269" i="1"/>
  <c r="P270" i="1"/>
  <c r="Q270" i="1"/>
  <c r="R270" i="1"/>
  <c r="S270" i="1"/>
  <c r="T270" i="1"/>
  <c r="U270" i="1"/>
  <c r="V270" i="1"/>
  <c r="W270" i="1"/>
  <c r="X270" i="1"/>
  <c r="Y270" i="1"/>
  <c r="Z270" i="1"/>
  <c r="P271" i="1"/>
  <c r="Q271" i="1"/>
  <c r="R271" i="1"/>
  <c r="S271" i="1"/>
  <c r="T271" i="1"/>
  <c r="U271" i="1"/>
  <c r="V271" i="1"/>
  <c r="W271" i="1"/>
  <c r="X271" i="1"/>
  <c r="Y271" i="1"/>
  <c r="Z271" i="1"/>
  <c r="P272" i="1"/>
  <c r="Q272" i="1"/>
  <c r="R272" i="1"/>
  <c r="S272" i="1"/>
  <c r="T272" i="1"/>
  <c r="U272" i="1"/>
  <c r="V272" i="1"/>
  <c r="W272" i="1"/>
  <c r="X272" i="1"/>
  <c r="Y272" i="1"/>
  <c r="Z272" i="1"/>
  <c r="P273" i="1"/>
  <c r="Q273" i="1"/>
  <c r="R273" i="1"/>
  <c r="S273" i="1"/>
  <c r="T273" i="1"/>
  <c r="U273" i="1"/>
  <c r="V273" i="1"/>
  <c r="W273" i="1"/>
  <c r="X273" i="1"/>
  <c r="Y273" i="1"/>
  <c r="Z273" i="1"/>
  <c r="P274" i="1"/>
  <c r="Q274" i="1"/>
  <c r="R274" i="1"/>
  <c r="S274" i="1"/>
  <c r="T274" i="1"/>
  <c r="U274" i="1"/>
  <c r="V274" i="1"/>
  <c r="W274" i="1"/>
  <c r="X274" i="1"/>
  <c r="Y274" i="1"/>
  <c r="Z274" i="1"/>
  <c r="P275" i="1"/>
  <c r="Q275" i="1"/>
  <c r="R275" i="1"/>
  <c r="S275" i="1"/>
  <c r="T275" i="1"/>
  <c r="U275" i="1"/>
  <c r="V275" i="1"/>
  <c r="W275" i="1"/>
  <c r="X275" i="1"/>
  <c r="Y275" i="1"/>
  <c r="Z275" i="1"/>
  <c r="P276" i="1"/>
  <c r="Q276" i="1"/>
  <c r="R276" i="1"/>
  <c r="S276" i="1"/>
  <c r="T276" i="1"/>
  <c r="U276" i="1"/>
  <c r="V276" i="1"/>
  <c r="W276" i="1"/>
  <c r="X276" i="1"/>
  <c r="Y276" i="1"/>
  <c r="Z276" i="1"/>
  <c r="P277" i="1"/>
  <c r="Q277" i="1"/>
  <c r="R277" i="1"/>
  <c r="S277" i="1"/>
  <c r="T277" i="1"/>
  <c r="U277" i="1"/>
  <c r="V277" i="1"/>
  <c r="W277" i="1"/>
  <c r="X277" i="1"/>
  <c r="Y277" i="1"/>
  <c r="Z277" i="1"/>
  <c r="P278" i="1"/>
  <c r="Q278" i="1"/>
  <c r="R278" i="1"/>
  <c r="S278" i="1"/>
  <c r="T278" i="1"/>
  <c r="U278" i="1"/>
  <c r="V278" i="1"/>
  <c r="W278" i="1"/>
  <c r="X278" i="1"/>
  <c r="Y278" i="1"/>
  <c r="Z278" i="1"/>
  <c r="P279" i="1"/>
  <c r="Q279" i="1"/>
  <c r="R279" i="1"/>
  <c r="S279" i="1"/>
  <c r="T279" i="1"/>
  <c r="U279" i="1"/>
  <c r="V279" i="1"/>
  <c r="W279" i="1"/>
  <c r="X279" i="1"/>
  <c r="Y279" i="1"/>
  <c r="Z279" i="1"/>
  <c r="P280" i="1"/>
  <c r="Q280" i="1"/>
  <c r="R280" i="1"/>
  <c r="S280" i="1"/>
  <c r="T280" i="1"/>
  <c r="U280" i="1"/>
  <c r="V280" i="1"/>
  <c r="W280" i="1"/>
  <c r="X280" i="1"/>
  <c r="Y280" i="1"/>
  <c r="Z280" i="1"/>
  <c r="P281" i="1"/>
  <c r="Q281" i="1"/>
  <c r="R281" i="1"/>
  <c r="S281" i="1"/>
  <c r="T281" i="1"/>
  <c r="U281" i="1"/>
  <c r="V281" i="1"/>
  <c r="W281" i="1"/>
  <c r="X281" i="1"/>
  <c r="Y281" i="1"/>
  <c r="Z281" i="1"/>
  <c r="P282" i="1"/>
  <c r="Q282" i="1"/>
  <c r="R282" i="1"/>
  <c r="S282" i="1"/>
  <c r="T282" i="1"/>
  <c r="U282" i="1"/>
  <c r="V282" i="1"/>
  <c r="W282" i="1"/>
  <c r="X282" i="1"/>
  <c r="Y282" i="1"/>
  <c r="Z282" i="1"/>
  <c r="P283" i="1"/>
  <c r="Q283" i="1"/>
  <c r="R283" i="1"/>
  <c r="S283" i="1"/>
  <c r="T283" i="1"/>
  <c r="U283" i="1"/>
  <c r="V283" i="1"/>
  <c r="W283" i="1"/>
  <c r="X283" i="1"/>
  <c r="Y283" i="1"/>
  <c r="Z283" i="1"/>
  <c r="P284" i="1"/>
  <c r="Q284" i="1"/>
  <c r="R284" i="1"/>
  <c r="S284" i="1"/>
  <c r="T284" i="1"/>
  <c r="U284" i="1"/>
  <c r="V284" i="1"/>
  <c r="W284" i="1"/>
  <c r="X284" i="1"/>
  <c r="Y284" i="1"/>
  <c r="Z284" i="1"/>
  <c r="P285" i="1"/>
  <c r="Q285" i="1"/>
  <c r="R285" i="1"/>
  <c r="S285" i="1"/>
  <c r="T285" i="1"/>
  <c r="U285" i="1"/>
  <c r="V285" i="1"/>
  <c r="W285" i="1"/>
  <c r="X285" i="1"/>
  <c r="Y285" i="1"/>
  <c r="Z285" i="1"/>
  <c r="P286" i="1"/>
  <c r="Q286" i="1"/>
  <c r="R286" i="1"/>
  <c r="S286" i="1"/>
  <c r="T286" i="1"/>
  <c r="U286" i="1"/>
  <c r="V286" i="1"/>
  <c r="W286" i="1"/>
  <c r="X286" i="1"/>
  <c r="Y286" i="1"/>
  <c r="Z286" i="1"/>
  <c r="P287" i="1"/>
  <c r="Q287" i="1"/>
  <c r="R287" i="1"/>
  <c r="S287" i="1"/>
  <c r="T287" i="1"/>
  <c r="U287" i="1"/>
  <c r="V287" i="1"/>
  <c r="W287" i="1"/>
  <c r="X287" i="1"/>
  <c r="Y287" i="1"/>
  <c r="Z287" i="1"/>
  <c r="P288" i="1"/>
  <c r="Q288" i="1"/>
  <c r="R288" i="1"/>
  <c r="S288" i="1"/>
  <c r="T288" i="1"/>
  <c r="U288" i="1"/>
  <c r="V288" i="1"/>
  <c r="W288" i="1"/>
  <c r="X288" i="1"/>
  <c r="Y288" i="1"/>
  <c r="Z288" i="1"/>
  <c r="P289" i="1"/>
  <c r="Q289" i="1"/>
  <c r="R289" i="1"/>
  <c r="S289" i="1"/>
  <c r="T289" i="1"/>
  <c r="U289" i="1"/>
  <c r="V289" i="1"/>
  <c r="W289" i="1"/>
  <c r="X289" i="1"/>
  <c r="Y289" i="1"/>
  <c r="Z289" i="1"/>
  <c r="P290" i="1"/>
  <c r="Q290" i="1"/>
  <c r="R290" i="1"/>
  <c r="S290" i="1"/>
  <c r="T290" i="1"/>
  <c r="U290" i="1"/>
  <c r="V290" i="1"/>
  <c r="W290" i="1"/>
  <c r="X290" i="1"/>
  <c r="Y290" i="1"/>
  <c r="Z290" i="1"/>
  <c r="P291" i="1"/>
  <c r="Q291" i="1"/>
  <c r="R291" i="1"/>
  <c r="S291" i="1"/>
  <c r="T291" i="1"/>
  <c r="U291" i="1"/>
  <c r="V291" i="1"/>
  <c r="W291" i="1"/>
  <c r="X291" i="1"/>
  <c r="Y291" i="1"/>
  <c r="Z291" i="1"/>
  <c r="P292" i="1"/>
  <c r="Q292" i="1"/>
  <c r="R292" i="1"/>
  <c r="S292" i="1"/>
  <c r="T292" i="1"/>
  <c r="U292" i="1"/>
  <c r="V292" i="1"/>
  <c r="W292" i="1"/>
  <c r="X292" i="1"/>
  <c r="Y292" i="1"/>
  <c r="Z292" i="1"/>
  <c r="P293" i="1"/>
  <c r="Q293" i="1"/>
  <c r="R293" i="1"/>
  <c r="S293" i="1"/>
  <c r="T293" i="1"/>
  <c r="U293" i="1"/>
  <c r="V293" i="1"/>
  <c r="W293" i="1"/>
  <c r="X293" i="1"/>
  <c r="Y293" i="1"/>
  <c r="Z293" i="1"/>
  <c r="P294" i="1"/>
  <c r="Q294" i="1"/>
  <c r="R294" i="1"/>
  <c r="S294" i="1"/>
  <c r="T294" i="1"/>
  <c r="U294" i="1"/>
  <c r="V294" i="1"/>
  <c r="W294" i="1"/>
  <c r="X294" i="1"/>
  <c r="Y294" i="1"/>
  <c r="Z294" i="1"/>
  <c r="P295" i="1"/>
  <c r="Q295" i="1"/>
  <c r="R295" i="1"/>
  <c r="S295" i="1"/>
  <c r="T295" i="1"/>
  <c r="U295" i="1"/>
  <c r="V295" i="1"/>
  <c r="W295" i="1"/>
  <c r="X295" i="1"/>
  <c r="Y295" i="1"/>
  <c r="Z295" i="1"/>
  <c r="P296" i="1"/>
  <c r="Q296" i="1"/>
  <c r="R296" i="1"/>
  <c r="S296" i="1"/>
  <c r="T296" i="1"/>
  <c r="U296" i="1"/>
  <c r="V296" i="1"/>
  <c r="W296" i="1"/>
  <c r="X296" i="1"/>
  <c r="Y296" i="1"/>
  <c r="Z296" i="1"/>
  <c r="P297" i="1"/>
  <c r="Q297" i="1"/>
  <c r="R297" i="1"/>
  <c r="S297" i="1"/>
  <c r="T297" i="1"/>
  <c r="U297" i="1"/>
  <c r="V297" i="1"/>
  <c r="W297" i="1"/>
  <c r="X297" i="1"/>
  <c r="Y297" i="1"/>
  <c r="Z297" i="1"/>
  <c r="P298" i="1"/>
  <c r="Q298" i="1"/>
  <c r="R298" i="1"/>
  <c r="S298" i="1"/>
  <c r="T298" i="1"/>
  <c r="U298" i="1"/>
  <c r="V298" i="1"/>
  <c r="W298" i="1"/>
  <c r="X298" i="1"/>
  <c r="Y298" i="1"/>
  <c r="Z298" i="1"/>
  <c r="P299" i="1"/>
  <c r="Q299" i="1"/>
  <c r="R299" i="1"/>
  <c r="S299" i="1"/>
  <c r="T299" i="1"/>
  <c r="U299" i="1"/>
  <c r="V299" i="1"/>
  <c r="W299" i="1"/>
  <c r="X299" i="1"/>
  <c r="Y299" i="1"/>
  <c r="Z299" i="1"/>
  <c r="P300" i="1"/>
  <c r="Q300" i="1"/>
  <c r="R300" i="1"/>
  <c r="S300" i="1"/>
  <c r="T300" i="1"/>
  <c r="U300" i="1"/>
  <c r="V300" i="1"/>
  <c r="W300" i="1"/>
  <c r="X300" i="1"/>
  <c r="Y300" i="1"/>
  <c r="Z300" i="1"/>
  <c r="P301" i="1"/>
  <c r="Q301" i="1"/>
  <c r="R301" i="1"/>
  <c r="S301" i="1"/>
  <c r="T301" i="1"/>
  <c r="U301" i="1"/>
  <c r="V301" i="1"/>
  <c r="W301" i="1"/>
  <c r="X301" i="1"/>
  <c r="Y301" i="1"/>
  <c r="Z301" i="1"/>
  <c r="P302" i="1"/>
  <c r="Q302" i="1"/>
  <c r="R302" i="1"/>
  <c r="S302" i="1"/>
  <c r="T302" i="1"/>
  <c r="U302" i="1"/>
  <c r="V302" i="1"/>
  <c r="W302" i="1"/>
  <c r="X302" i="1"/>
  <c r="Y302" i="1"/>
  <c r="Z302" i="1"/>
  <c r="P303" i="1"/>
  <c r="Q303" i="1"/>
  <c r="R303" i="1"/>
  <c r="S303" i="1"/>
  <c r="T303" i="1"/>
  <c r="U303" i="1"/>
  <c r="V303" i="1"/>
  <c r="W303" i="1"/>
  <c r="X303" i="1"/>
  <c r="Y303" i="1"/>
  <c r="Z303" i="1"/>
  <c r="P304" i="1"/>
  <c r="Q304" i="1"/>
  <c r="R304" i="1"/>
  <c r="S304" i="1"/>
  <c r="T304" i="1"/>
  <c r="U304" i="1"/>
  <c r="V304" i="1"/>
  <c r="W304" i="1"/>
  <c r="X304" i="1"/>
  <c r="Y304" i="1"/>
  <c r="Z304" i="1"/>
  <c r="P305" i="1"/>
  <c r="Q305" i="1"/>
  <c r="R305" i="1"/>
  <c r="S305" i="1"/>
  <c r="T305" i="1"/>
  <c r="U305" i="1"/>
  <c r="V305" i="1"/>
  <c r="W305" i="1"/>
  <c r="X305" i="1"/>
  <c r="Y305" i="1"/>
  <c r="Z305" i="1"/>
  <c r="P306" i="1"/>
  <c r="Q306" i="1"/>
  <c r="R306" i="1"/>
  <c r="S306" i="1"/>
  <c r="T306" i="1"/>
  <c r="U306" i="1"/>
  <c r="V306" i="1"/>
  <c r="W306" i="1"/>
  <c r="X306" i="1"/>
  <c r="Y306" i="1"/>
  <c r="Z306" i="1"/>
  <c r="P307" i="1"/>
  <c r="Q307" i="1"/>
  <c r="R307" i="1"/>
  <c r="S307" i="1"/>
  <c r="T307" i="1"/>
  <c r="U307" i="1"/>
  <c r="V307" i="1"/>
  <c r="W307" i="1"/>
  <c r="X307" i="1"/>
  <c r="Y307" i="1"/>
  <c r="Z307" i="1"/>
  <c r="P308" i="1"/>
  <c r="Q308" i="1"/>
  <c r="R308" i="1"/>
  <c r="S308" i="1"/>
  <c r="T308" i="1"/>
  <c r="U308" i="1"/>
  <c r="V308" i="1"/>
  <c r="W308" i="1"/>
  <c r="X308" i="1"/>
  <c r="Y308" i="1"/>
  <c r="Z308" i="1"/>
  <c r="P309" i="1"/>
  <c r="Q309" i="1"/>
  <c r="R309" i="1"/>
  <c r="S309" i="1"/>
  <c r="T309" i="1"/>
  <c r="U309" i="1"/>
  <c r="V309" i="1"/>
  <c r="W309" i="1"/>
  <c r="X309" i="1"/>
  <c r="Y309" i="1"/>
  <c r="Z309" i="1"/>
  <c r="P310" i="1"/>
  <c r="Q310" i="1"/>
  <c r="R310" i="1"/>
  <c r="S310" i="1"/>
  <c r="T310" i="1"/>
  <c r="U310" i="1"/>
  <c r="V310" i="1"/>
  <c r="W310" i="1"/>
  <c r="X310" i="1"/>
  <c r="Y310" i="1"/>
  <c r="Z310" i="1"/>
  <c r="P311" i="1"/>
  <c r="Q311" i="1"/>
  <c r="R311" i="1"/>
  <c r="S311" i="1"/>
  <c r="T311" i="1"/>
  <c r="U311" i="1"/>
  <c r="V311" i="1"/>
  <c r="W311" i="1"/>
  <c r="X311" i="1"/>
  <c r="Y311" i="1"/>
  <c r="Z311" i="1"/>
  <c r="P312" i="1"/>
  <c r="Q312" i="1"/>
  <c r="R312" i="1"/>
  <c r="S312" i="1"/>
  <c r="T312" i="1"/>
  <c r="U312" i="1"/>
  <c r="V312" i="1"/>
  <c r="W312" i="1"/>
  <c r="X312" i="1"/>
  <c r="Y312" i="1"/>
  <c r="Z312" i="1"/>
  <c r="P313" i="1"/>
  <c r="Q313" i="1"/>
  <c r="R313" i="1"/>
  <c r="S313" i="1"/>
  <c r="T313" i="1"/>
  <c r="U313" i="1"/>
  <c r="V313" i="1"/>
  <c r="W313" i="1"/>
  <c r="X313" i="1"/>
  <c r="Y313" i="1"/>
  <c r="Z313" i="1"/>
  <c r="P314" i="1"/>
  <c r="Q314" i="1"/>
  <c r="R314" i="1"/>
  <c r="S314" i="1"/>
  <c r="T314" i="1"/>
  <c r="U314" i="1"/>
  <c r="V314" i="1"/>
  <c r="W314" i="1"/>
  <c r="X314" i="1"/>
  <c r="Y314" i="1"/>
  <c r="Z314" i="1"/>
  <c r="P315" i="1"/>
  <c r="Q315" i="1"/>
  <c r="R315" i="1"/>
  <c r="S315" i="1"/>
  <c r="T315" i="1"/>
  <c r="U315" i="1"/>
  <c r="V315" i="1"/>
  <c r="W315" i="1"/>
  <c r="X315" i="1"/>
  <c r="Y315" i="1"/>
  <c r="Z315" i="1"/>
  <c r="P316" i="1"/>
  <c r="Q316" i="1"/>
  <c r="R316" i="1"/>
  <c r="S316" i="1"/>
  <c r="T316" i="1"/>
  <c r="U316" i="1"/>
  <c r="V316" i="1"/>
  <c r="W316" i="1"/>
  <c r="X316" i="1"/>
  <c r="Y316" i="1"/>
  <c r="Z316" i="1"/>
  <c r="P317" i="1"/>
  <c r="Q317" i="1"/>
  <c r="R317" i="1"/>
  <c r="S317" i="1"/>
  <c r="T317" i="1"/>
  <c r="U317" i="1"/>
  <c r="V317" i="1"/>
  <c r="W317" i="1"/>
  <c r="X317" i="1"/>
  <c r="Y317" i="1"/>
  <c r="Z317" i="1"/>
  <c r="P318" i="1"/>
  <c r="Q318" i="1"/>
  <c r="R318" i="1"/>
  <c r="S318" i="1"/>
  <c r="T318" i="1"/>
  <c r="U318" i="1"/>
  <c r="V318" i="1"/>
  <c r="W318" i="1"/>
  <c r="X318" i="1"/>
  <c r="Y318" i="1"/>
  <c r="Z318" i="1"/>
  <c r="P319" i="1"/>
  <c r="Q319" i="1"/>
  <c r="R319" i="1"/>
  <c r="S319" i="1"/>
  <c r="T319" i="1"/>
  <c r="U319" i="1"/>
  <c r="V319" i="1"/>
  <c r="W319" i="1"/>
  <c r="X319" i="1"/>
  <c r="Y319" i="1"/>
  <c r="Z319" i="1"/>
  <c r="P320" i="1"/>
  <c r="Q320" i="1"/>
  <c r="R320" i="1"/>
  <c r="S320" i="1"/>
  <c r="T320" i="1"/>
  <c r="U320" i="1"/>
  <c r="V320" i="1"/>
  <c r="W320" i="1"/>
  <c r="X320" i="1"/>
  <c r="Y320" i="1"/>
  <c r="Z320" i="1"/>
  <c r="P321" i="1"/>
  <c r="Q321" i="1"/>
  <c r="R321" i="1"/>
  <c r="S321" i="1"/>
  <c r="T321" i="1"/>
  <c r="U321" i="1"/>
  <c r="V321" i="1"/>
  <c r="W321" i="1"/>
  <c r="X321" i="1"/>
  <c r="Y321" i="1"/>
  <c r="Z321" i="1"/>
  <c r="P322" i="1"/>
  <c r="Q322" i="1"/>
  <c r="R322" i="1"/>
  <c r="S322" i="1"/>
  <c r="T322" i="1"/>
  <c r="U322" i="1"/>
  <c r="V322" i="1"/>
  <c r="W322" i="1"/>
  <c r="X322" i="1"/>
  <c r="Y322" i="1"/>
  <c r="Z322" i="1"/>
  <c r="P323" i="1"/>
  <c r="Q323" i="1"/>
  <c r="R323" i="1"/>
  <c r="S323" i="1"/>
  <c r="T323" i="1"/>
  <c r="U323" i="1"/>
  <c r="V323" i="1"/>
  <c r="W323" i="1"/>
  <c r="X323" i="1"/>
  <c r="Y323" i="1"/>
  <c r="Z323" i="1"/>
  <c r="P324" i="1"/>
  <c r="Q324" i="1"/>
  <c r="R324" i="1"/>
  <c r="S324" i="1"/>
  <c r="T324" i="1"/>
  <c r="U324" i="1"/>
  <c r="V324" i="1"/>
  <c r="W324" i="1"/>
  <c r="X324" i="1"/>
  <c r="Y324" i="1"/>
  <c r="Z324" i="1"/>
  <c r="P325" i="1"/>
  <c r="Q325" i="1"/>
  <c r="R325" i="1"/>
  <c r="S325" i="1"/>
  <c r="T325" i="1"/>
  <c r="U325" i="1"/>
  <c r="V325" i="1"/>
  <c r="W325" i="1"/>
  <c r="X325" i="1"/>
  <c r="Y325" i="1"/>
  <c r="Z325" i="1"/>
  <c r="P326" i="1"/>
  <c r="Q326" i="1"/>
  <c r="R326" i="1"/>
  <c r="S326" i="1"/>
  <c r="T326" i="1"/>
  <c r="U326" i="1"/>
  <c r="V326" i="1"/>
  <c r="W326" i="1"/>
  <c r="X326" i="1"/>
  <c r="Y326" i="1"/>
  <c r="Z326" i="1"/>
  <c r="P327" i="1"/>
  <c r="Q327" i="1"/>
  <c r="R327" i="1"/>
  <c r="S327" i="1"/>
  <c r="T327" i="1"/>
  <c r="U327" i="1"/>
  <c r="V327" i="1"/>
  <c r="W327" i="1"/>
  <c r="X327" i="1"/>
  <c r="Y327" i="1"/>
  <c r="Z327" i="1"/>
  <c r="P328" i="1"/>
  <c r="Q328" i="1"/>
  <c r="R328" i="1"/>
  <c r="S328" i="1"/>
  <c r="T328" i="1"/>
  <c r="U328" i="1"/>
  <c r="V328" i="1"/>
  <c r="W328" i="1"/>
  <c r="X328" i="1"/>
  <c r="Y328" i="1"/>
  <c r="Z328" i="1"/>
  <c r="P329" i="1"/>
  <c r="Q329" i="1"/>
  <c r="R329" i="1"/>
  <c r="S329" i="1"/>
  <c r="T329" i="1"/>
  <c r="U329" i="1"/>
  <c r="V329" i="1"/>
  <c r="W329" i="1"/>
  <c r="X329" i="1"/>
  <c r="Y329" i="1"/>
  <c r="Z329" i="1"/>
  <c r="P330" i="1"/>
  <c r="Q330" i="1"/>
  <c r="R330" i="1"/>
  <c r="S330" i="1"/>
  <c r="T330" i="1"/>
  <c r="U330" i="1"/>
  <c r="V330" i="1"/>
  <c r="W330" i="1"/>
  <c r="X330" i="1"/>
  <c r="Y330" i="1"/>
  <c r="Z330" i="1"/>
  <c r="P331" i="1"/>
  <c r="Q331" i="1"/>
  <c r="R331" i="1"/>
  <c r="S331" i="1"/>
  <c r="T331" i="1"/>
  <c r="U331" i="1"/>
  <c r="V331" i="1"/>
  <c r="W331" i="1"/>
  <c r="X331" i="1"/>
  <c r="Y331" i="1"/>
  <c r="Z331" i="1"/>
  <c r="P332" i="1"/>
  <c r="Q332" i="1"/>
  <c r="R332" i="1"/>
  <c r="S332" i="1"/>
  <c r="T332" i="1"/>
  <c r="U332" i="1"/>
  <c r="V332" i="1"/>
  <c r="W332" i="1"/>
  <c r="X332" i="1"/>
  <c r="Y332" i="1"/>
  <c r="Z332" i="1"/>
  <c r="P333" i="1"/>
  <c r="Q333" i="1"/>
  <c r="R333" i="1"/>
  <c r="S333" i="1"/>
  <c r="T333" i="1"/>
  <c r="U333" i="1"/>
  <c r="V333" i="1"/>
  <c r="W333" i="1"/>
  <c r="X333" i="1"/>
  <c r="Y333" i="1"/>
  <c r="Z333" i="1"/>
  <c r="P334" i="1"/>
  <c r="Q334" i="1"/>
  <c r="R334" i="1"/>
  <c r="S334" i="1"/>
  <c r="T334" i="1"/>
  <c r="U334" i="1"/>
  <c r="V334" i="1"/>
  <c r="W334" i="1"/>
  <c r="X334" i="1"/>
  <c r="Y334" i="1"/>
  <c r="Z334" i="1"/>
  <c r="P335" i="1"/>
  <c r="Q335" i="1"/>
  <c r="R335" i="1"/>
  <c r="S335" i="1"/>
  <c r="T335" i="1"/>
  <c r="U335" i="1"/>
  <c r="V335" i="1"/>
  <c r="W335" i="1"/>
  <c r="X335" i="1"/>
  <c r="Y335" i="1"/>
  <c r="Z335" i="1"/>
  <c r="P336" i="1"/>
  <c r="Q336" i="1"/>
  <c r="R336" i="1"/>
  <c r="S336" i="1"/>
  <c r="T336" i="1"/>
  <c r="U336" i="1"/>
  <c r="V336" i="1"/>
  <c r="W336" i="1"/>
  <c r="X336" i="1"/>
  <c r="Y336" i="1"/>
  <c r="Z336" i="1"/>
  <c r="P337" i="1"/>
  <c r="Q337" i="1"/>
  <c r="R337" i="1"/>
  <c r="S337" i="1"/>
  <c r="T337" i="1"/>
  <c r="U337" i="1"/>
  <c r="V337" i="1"/>
  <c r="W337" i="1"/>
  <c r="X337" i="1"/>
  <c r="Y337" i="1"/>
  <c r="Z337" i="1"/>
  <c r="P338" i="1"/>
  <c r="Q338" i="1"/>
  <c r="R338" i="1"/>
  <c r="S338" i="1"/>
  <c r="T338" i="1"/>
  <c r="U338" i="1"/>
  <c r="V338" i="1"/>
  <c r="W338" i="1"/>
  <c r="X338" i="1"/>
  <c r="Y338" i="1"/>
  <c r="Z338" i="1"/>
  <c r="P339" i="1"/>
  <c r="Q339" i="1"/>
  <c r="R339" i="1"/>
  <c r="S339" i="1"/>
  <c r="T339" i="1"/>
  <c r="U339" i="1"/>
  <c r="V339" i="1"/>
  <c r="W339" i="1"/>
  <c r="X339" i="1"/>
  <c r="Y339" i="1"/>
  <c r="Z339" i="1"/>
  <c r="P340" i="1"/>
  <c r="Q340" i="1"/>
  <c r="R340" i="1"/>
  <c r="S340" i="1"/>
  <c r="T340" i="1"/>
  <c r="U340" i="1"/>
  <c r="V340" i="1"/>
  <c r="W340" i="1"/>
  <c r="X340" i="1"/>
  <c r="Y340" i="1"/>
  <c r="Z340" i="1"/>
  <c r="P341" i="1"/>
  <c r="Q341" i="1"/>
  <c r="R341" i="1"/>
  <c r="S341" i="1"/>
  <c r="T341" i="1"/>
  <c r="U341" i="1"/>
  <c r="V341" i="1"/>
  <c r="W341" i="1"/>
  <c r="X341" i="1"/>
  <c r="Y341" i="1"/>
  <c r="Z341" i="1"/>
  <c r="P342" i="1"/>
  <c r="Q342" i="1"/>
  <c r="R342" i="1"/>
  <c r="S342" i="1"/>
  <c r="T342" i="1"/>
  <c r="U342" i="1"/>
  <c r="V342" i="1"/>
  <c r="W342" i="1"/>
  <c r="X342" i="1"/>
  <c r="Y342" i="1"/>
  <c r="Z342" i="1"/>
  <c r="P343" i="1"/>
  <c r="Q343" i="1"/>
  <c r="R343" i="1"/>
  <c r="S343" i="1"/>
  <c r="T343" i="1"/>
  <c r="U343" i="1"/>
  <c r="V343" i="1"/>
  <c r="W343" i="1"/>
  <c r="X343" i="1"/>
  <c r="Y343" i="1"/>
  <c r="Z343" i="1"/>
  <c r="P344" i="1"/>
  <c r="Q344" i="1"/>
  <c r="R344" i="1"/>
  <c r="S344" i="1"/>
  <c r="T344" i="1"/>
  <c r="U344" i="1"/>
  <c r="V344" i="1"/>
  <c r="W344" i="1"/>
  <c r="X344" i="1"/>
  <c r="Y344" i="1"/>
  <c r="Z344" i="1"/>
  <c r="P345" i="1"/>
  <c r="Q345" i="1"/>
  <c r="R345" i="1"/>
  <c r="S345" i="1"/>
  <c r="T345" i="1"/>
  <c r="U345" i="1"/>
  <c r="V345" i="1"/>
  <c r="W345" i="1"/>
  <c r="X345" i="1"/>
  <c r="Y345" i="1"/>
  <c r="Z345" i="1"/>
  <c r="P346" i="1"/>
  <c r="Q346" i="1"/>
  <c r="R346" i="1"/>
  <c r="S346" i="1"/>
  <c r="T346" i="1"/>
  <c r="U346" i="1"/>
  <c r="V346" i="1"/>
  <c r="W346" i="1"/>
  <c r="X346" i="1"/>
  <c r="Y346" i="1"/>
  <c r="Z346" i="1"/>
  <c r="P347" i="1"/>
  <c r="Q347" i="1"/>
  <c r="R347" i="1"/>
  <c r="S347" i="1"/>
  <c r="T347" i="1"/>
  <c r="U347" i="1"/>
  <c r="V347" i="1"/>
  <c r="W347" i="1"/>
  <c r="X347" i="1"/>
  <c r="Y347" i="1"/>
  <c r="Z347" i="1"/>
  <c r="P348" i="1"/>
  <c r="Q348" i="1"/>
  <c r="R348" i="1"/>
  <c r="S348" i="1"/>
  <c r="T348" i="1"/>
  <c r="U348" i="1"/>
  <c r="V348" i="1"/>
  <c r="W348" i="1"/>
  <c r="X348" i="1"/>
  <c r="Y348" i="1"/>
  <c r="Z348" i="1"/>
  <c r="P349" i="1"/>
  <c r="Q349" i="1"/>
  <c r="R349" i="1"/>
  <c r="S349" i="1"/>
  <c r="T349" i="1"/>
  <c r="U349" i="1"/>
  <c r="V349" i="1"/>
  <c r="W349" i="1"/>
  <c r="X349" i="1"/>
  <c r="Y349" i="1"/>
  <c r="Z349" i="1"/>
  <c r="P350" i="1"/>
  <c r="Q350" i="1"/>
  <c r="R350" i="1"/>
  <c r="S350" i="1"/>
  <c r="T350" i="1"/>
  <c r="U350" i="1"/>
  <c r="V350" i="1"/>
  <c r="W350" i="1"/>
  <c r="X350" i="1"/>
  <c r="Y350" i="1"/>
  <c r="Z350" i="1"/>
  <c r="P351" i="1"/>
  <c r="Q351" i="1"/>
  <c r="R351" i="1"/>
  <c r="S351" i="1"/>
  <c r="T351" i="1"/>
  <c r="U351" i="1"/>
  <c r="V351" i="1"/>
  <c r="W351" i="1"/>
  <c r="X351" i="1"/>
  <c r="Y351" i="1"/>
  <c r="Z351" i="1"/>
  <c r="P352" i="1"/>
  <c r="Q352" i="1"/>
  <c r="R352" i="1"/>
  <c r="S352" i="1"/>
  <c r="T352" i="1"/>
  <c r="U352" i="1"/>
  <c r="V352" i="1"/>
  <c r="W352" i="1"/>
  <c r="X352" i="1"/>
  <c r="Y352" i="1"/>
  <c r="Z352" i="1"/>
  <c r="P353" i="1"/>
  <c r="Q353" i="1"/>
  <c r="R353" i="1"/>
  <c r="S353" i="1"/>
  <c r="T353" i="1"/>
  <c r="U353" i="1"/>
  <c r="V353" i="1"/>
  <c r="W353" i="1"/>
  <c r="X353" i="1"/>
  <c r="Y353" i="1"/>
  <c r="Z353" i="1"/>
  <c r="P354" i="1"/>
  <c r="Q354" i="1"/>
  <c r="R354" i="1"/>
  <c r="S354" i="1"/>
  <c r="T354" i="1"/>
  <c r="U354" i="1"/>
  <c r="V354" i="1"/>
  <c r="W354" i="1"/>
  <c r="X354" i="1"/>
  <c r="Y354" i="1"/>
  <c r="Z354" i="1"/>
  <c r="P355" i="1"/>
  <c r="Q355" i="1"/>
  <c r="R355" i="1"/>
  <c r="S355" i="1"/>
  <c r="T355" i="1"/>
  <c r="U355" i="1"/>
  <c r="V355" i="1"/>
  <c r="W355" i="1"/>
  <c r="X355" i="1"/>
  <c r="Y355" i="1"/>
  <c r="Z355" i="1"/>
  <c r="P356" i="1"/>
  <c r="Q356" i="1"/>
  <c r="R356" i="1"/>
  <c r="S356" i="1"/>
  <c r="T356" i="1"/>
  <c r="U356" i="1"/>
  <c r="V356" i="1"/>
  <c r="W356" i="1"/>
  <c r="X356" i="1"/>
  <c r="Y356" i="1"/>
  <c r="Z356" i="1"/>
  <c r="P357" i="1"/>
  <c r="Q357" i="1"/>
  <c r="R357" i="1"/>
  <c r="S357" i="1"/>
  <c r="T357" i="1"/>
  <c r="U357" i="1"/>
  <c r="V357" i="1"/>
  <c r="W357" i="1"/>
  <c r="X357" i="1"/>
  <c r="Y357" i="1"/>
  <c r="Z357" i="1"/>
  <c r="P358" i="1"/>
  <c r="Q358" i="1"/>
  <c r="R358" i="1"/>
  <c r="S358" i="1"/>
  <c r="T358" i="1"/>
  <c r="U358" i="1"/>
  <c r="V358" i="1"/>
  <c r="W358" i="1"/>
  <c r="X358" i="1"/>
  <c r="Y358" i="1"/>
  <c r="Z358" i="1"/>
  <c r="P359" i="1"/>
  <c r="Q359" i="1"/>
  <c r="R359" i="1"/>
  <c r="S359" i="1"/>
  <c r="T359" i="1"/>
  <c r="U359" i="1"/>
  <c r="V359" i="1"/>
  <c r="W359" i="1"/>
  <c r="X359" i="1"/>
  <c r="Y359" i="1"/>
  <c r="Z359" i="1"/>
  <c r="P360" i="1"/>
  <c r="Q360" i="1"/>
  <c r="R360" i="1"/>
  <c r="S360" i="1"/>
  <c r="T360" i="1"/>
  <c r="U360" i="1"/>
  <c r="V360" i="1"/>
  <c r="W360" i="1"/>
  <c r="X360" i="1"/>
  <c r="Y360" i="1"/>
  <c r="Z360" i="1"/>
  <c r="P361" i="1"/>
  <c r="Q361" i="1"/>
  <c r="R361" i="1"/>
  <c r="S361" i="1"/>
  <c r="T361" i="1"/>
  <c r="U361" i="1"/>
  <c r="V361" i="1"/>
  <c r="W361" i="1"/>
  <c r="X361" i="1"/>
  <c r="Y361" i="1"/>
  <c r="Z361" i="1"/>
  <c r="P362" i="1"/>
  <c r="Q362" i="1"/>
  <c r="R362" i="1"/>
  <c r="S362" i="1"/>
  <c r="T362" i="1"/>
  <c r="U362" i="1"/>
  <c r="V362" i="1"/>
  <c r="W362" i="1"/>
  <c r="X362" i="1"/>
  <c r="Y362" i="1"/>
  <c r="Z362" i="1"/>
  <c r="P363" i="1"/>
  <c r="Q363" i="1"/>
  <c r="R363" i="1"/>
  <c r="S363" i="1"/>
  <c r="T363" i="1"/>
  <c r="U363" i="1"/>
  <c r="V363" i="1"/>
  <c r="W363" i="1"/>
  <c r="X363" i="1"/>
  <c r="Y363" i="1"/>
  <c r="Z363" i="1"/>
  <c r="P364" i="1"/>
  <c r="Q364" i="1"/>
  <c r="R364" i="1"/>
  <c r="S364" i="1"/>
  <c r="T364" i="1"/>
  <c r="U364" i="1"/>
  <c r="V364" i="1"/>
  <c r="W364" i="1"/>
  <c r="X364" i="1"/>
  <c r="Y364" i="1"/>
  <c r="Z364" i="1"/>
  <c r="P365" i="1"/>
  <c r="Q365" i="1"/>
  <c r="R365" i="1"/>
  <c r="S365" i="1"/>
  <c r="T365" i="1"/>
  <c r="U365" i="1"/>
  <c r="V365" i="1"/>
  <c r="W365" i="1"/>
  <c r="X365" i="1"/>
  <c r="Y365" i="1"/>
  <c r="Z365" i="1"/>
  <c r="P366" i="1"/>
  <c r="Q366" i="1"/>
  <c r="R366" i="1"/>
  <c r="S366" i="1"/>
  <c r="T366" i="1"/>
  <c r="U366" i="1"/>
  <c r="V366" i="1"/>
  <c r="W366" i="1"/>
  <c r="X366" i="1"/>
  <c r="Y366" i="1"/>
  <c r="Z366" i="1"/>
  <c r="P367" i="1"/>
  <c r="Q367" i="1"/>
  <c r="R367" i="1"/>
  <c r="S367" i="1"/>
  <c r="T367" i="1"/>
  <c r="U367" i="1"/>
  <c r="V367" i="1"/>
  <c r="W367" i="1"/>
  <c r="X367" i="1"/>
  <c r="Y367" i="1"/>
  <c r="Z367" i="1"/>
  <c r="P368" i="1"/>
  <c r="Q368" i="1"/>
  <c r="R368" i="1"/>
  <c r="S368" i="1"/>
  <c r="T368" i="1"/>
  <c r="U368" i="1"/>
  <c r="V368" i="1"/>
  <c r="W368" i="1"/>
  <c r="X368" i="1"/>
  <c r="Y368" i="1"/>
  <c r="Z368" i="1"/>
  <c r="P369" i="1"/>
  <c r="Q369" i="1"/>
  <c r="R369" i="1"/>
  <c r="S369" i="1"/>
  <c r="T369" i="1"/>
  <c r="U369" i="1"/>
  <c r="V369" i="1"/>
  <c r="W369" i="1"/>
  <c r="X369" i="1"/>
  <c r="Y369" i="1"/>
  <c r="Z369" i="1"/>
  <c r="P370" i="1"/>
  <c r="Q370" i="1"/>
  <c r="R370" i="1"/>
  <c r="S370" i="1"/>
  <c r="T370" i="1"/>
  <c r="U370" i="1"/>
  <c r="V370" i="1"/>
  <c r="W370" i="1"/>
  <c r="X370" i="1"/>
  <c r="Y370" i="1"/>
  <c r="Z370" i="1"/>
  <c r="P371" i="1"/>
  <c r="Q371" i="1"/>
  <c r="R371" i="1"/>
  <c r="S371" i="1"/>
  <c r="T371" i="1"/>
  <c r="U371" i="1"/>
  <c r="V371" i="1"/>
  <c r="W371" i="1"/>
  <c r="X371" i="1"/>
  <c r="Y371" i="1"/>
  <c r="Z371" i="1"/>
  <c r="P372" i="1"/>
  <c r="Q372" i="1"/>
  <c r="R372" i="1"/>
  <c r="S372" i="1"/>
  <c r="T372" i="1"/>
  <c r="U372" i="1"/>
  <c r="V372" i="1"/>
  <c r="W372" i="1"/>
  <c r="X372" i="1"/>
  <c r="Y372" i="1"/>
  <c r="Z372" i="1"/>
  <c r="P373" i="1"/>
  <c r="Q373" i="1"/>
  <c r="R373" i="1"/>
  <c r="S373" i="1"/>
  <c r="T373" i="1"/>
  <c r="U373" i="1"/>
  <c r="V373" i="1"/>
  <c r="W373" i="1"/>
  <c r="X373" i="1"/>
  <c r="Y373" i="1"/>
  <c r="Z373" i="1"/>
  <c r="P374" i="1"/>
  <c r="Q374" i="1"/>
  <c r="R374" i="1"/>
  <c r="S374" i="1"/>
  <c r="T374" i="1"/>
  <c r="U374" i="1"/>
  <c r="V374" i="1"/>
  <c r="W374" i="1"/>
  <c r="X374" i="1"/>
  <c r="Y374" i="1"/>
  <c r="Z374" i="1"/>
  <c r="P375" i="1"/>
  <c r="Q375" i="1"/>
  <c r="R375" i="1"/>
  <c r="S375" i="1"/>
  <c r="T375" i="1"/>
  <c r="U375" i="1"/>
  <c r="V375" i="1"/>
  <c r="W375" i="1"/>
  <c r="X375" i="1"/>
  <c r="Y375" i="1"/>
  <c r="Z375" i="1"/>
  <c r="P376" i="1"/>
  <c r="Q376" i="1"/>
  <c r="R376" i="1"/>
  <c r="S376" i="1"/>
  <c r="T376" i="1"/>
  <c r="U376" i="1"/>
  <c r="V376" i="1"/>
  <c r="W376" i="1"/>
  <c r="X376" i="1"/>
  <c r="Y376" i="1"/>
  <c r="Z376" i="1"/>
  <c r="P377" i="1"/>
  <c r="Q377" i="1"/>
  <c r="R377" i="1"/>
  <c r="S377" i="1"/>
  <c r="T377" i="1"/>
  <c r="U377" i="1"/>
  <c r="V377" i="1"/>
  <c r="W377" i="1"/>
  <c r="X377" i="1"/>
  <c r="Y377" i="1"/>
  <c r="Z377" i="1"/>
  <c r="P378" i="1"/>
  <c r="Q378" i="1"/>
  <c r="R378" i="1"/>
  <c r="S378" i="1"/>
  <c r="T378" i="1"/>
  <c r="U378" i="1"/>
  <c r="V378" i="1"/>
  <c r="W378" i="1"/>
  <c r="X378" i="1"/>
  <c r="Y378" i="1"/>
  <c r="Z378" i="1"/>
  <c r="P379" i="1"/>
  <c r="Q379" i="1"/>
  <c r="R379" i="1"/>
  <c r="S379" i="1"/>
  <c r="T379" i="1"/>
  <c r="U379" i="1"/>
  <c r="V379" i="1"/>
  <c r="W379" i="1"/>
  <c r="X379" i="1"/>
  <c r="Y379" i="1"/>
  <c r="Z379" i="1"/>
  <c r="P380" i="1"/>
  <c r="Q380" i="1"/>
  <c r="R380" i="1"/>
  <c r="S380" i="1"/>
  <c r="T380" i="1"/>
  <c r="U380" i="1"/>
  <c r="V380" i="1"/>
  <c r="W380" i="1"/>
  <c r="X380" i="1"/>
  <c r="Y380" i="1"/>
  <c r="Z380" i="1"/>
  <c r="P381" i="1"/>
  <c r="Q381" i="1"/>
  <c r="R381" i="1"/>
  <c r="S381" i="1"/>
  <c r="T381" i="1"/>
  <c r="U381" i="1"/>
  <c r="V381" i="1"/>
  <c r="W381" i="1"/>
  <c r="X381" i="1"/>
  <c r="Y381" i="1"/>
  <c r="Z381" i="1"/>
  <c r="P382" i="1"/>
  <c r="Q382" i="1"/>
  <c r="R382" i="1"/>
  <c r="S382" i="1"/>
  <c r="T382" i="1"/>
  <c r="U382" i="1"/>
  <c r="V382" i="1"/>
  <c r="W382" i="1"/>
  <c r="X382" i="1"/>
  <c r="Y382" i="1"/>
  <c r="Z382" i="1"/>
  <c r="P383" i="1"/>
  <c r="Q383" i="1"/>
  <c r="R383" i="1"/>
  <c r="S383" i="1"/>
  <c r="T383" i="1"/>
  <c r="U383" i="1"/>
  <c r="V383" i="1"/>
  <c r="W383" i="1"/>
  <c r="X383" i="1"/>
  <c r="Y383" i="1"/>
  <c r="Z383" i="1"/>
  <c r="P384" i="1"/>
  <c r="Q384" i="1"/>
  <c r="R384" i="1"/>
  <c r="S384" i="1"/>
  <c r="T384" i="1"/>
  <c r="U384" i="1"/>
  <c r="V384" i="1"/>
  <c r="W384" i="1"/>
  <c r="X384" i="1"/>
  <c r="Y384" i="1"/>
  <c r="Z384" i="1"/>
  <c r="P385" i="1"/>
  <c r="Q385" i="1"/>
  <c r="R385" i="1"/>
  <c r="S385" i="1"/>
  <c r="T385" i="1"/>
  <c r="U385" i="1"/>
  <c r="V385" i="1"/>
  <c r="W385" i="1"/>
  <c r="X385" i="1"/>
  <c r="Y385" i="1"/>
  <c r="Z385" i="1"/>
  <c r="P386" i="1"/>
  <c r="Q386" i="1"/>
  <c r="R386" i="1"/>
  <c r="S386" i="1"/>
  <c r="T386" i="1"/>
  <c r="U386" i="1"/>
  <c r="V386" i="1"/>
  <c r="W386" i="1"/>
  <c r="X386" i="1"/>
  <c r="Y386" i="1"/>
  <c r="Z386" i="1"/>
  <c r="P387" i="1"/>
  <c r="Q387" i="1"/>
  <c r="R387" i="1"/>
  <c r="S387" i="1"/>
  <c r="T387" i="1"/>
  <c r="U387" i="1"/>
  <c r="V387" i="1"/>
  <c r="W387" i="1"/>
  <c r="X387" i="1"/>
  <c r="Y387" i="1"/>
  <c r="Z387" i="1"/>
  <c r="P388" i="1"/>
  <c r="Q388" i="1"/>
  <c r="R388" i="1"/>
  <c r="S388" i="1"/>
  <c r="T388" i="1"/>
  <c r="U388" i="1"/>
  <c r="V388" i="1"/>
  <c r="W388" i="1"/>
  <c r="X388" i="1"/>
  <c r="Y388" i="1"/>
  <c r="Z388" i="1"/>
  <c r="P389" i="1"/>
  <c r="Q389" i="1"/>
  <c r="R389" i="1"/>
  <c r="S389" i="1"/>
  <c r="T389" i="1"/>
  <c r="U389" i="1"/>
  <c r="V389" i="1"/>
  <c r="W389" i="1"/>
  <c r="X389" i="1"/>
  <c r="Y389" i="1"/>
  <c r="Z389" i="1"/>
  <c r="P390" i="1"/>
  <c r="Q390" i="1"/>
  <c r="R390" i="1"/>
  <c r="S390" i="1"/>
  <c r="T390" i="1"/>
  <c r="U390" i="1"/>
  <c r="V390" i="1"/>
  <c r="W390" i="1"/>
  <c r="X390" i="1"/>
  <c r="Y390" i="1"/>
  <c r="Z390" i="1"/>
  <c r="P391" i="1"/>
  <c r="Q391" i="1"/>
  <c r="R391" i="1"/>
  <c r="S391" i="1"/>
  <c r="T391" i="1"/>
  <c r="U391" i="1"/>
  <c r="V391" i="1"/>
  <c r="W391" i="1"/>
  <c r="X391" i="1"/>
  <c r="Y391" i="1"/>
  <c r="Z391" i="1"/>
  <c r="P392" i="1"/>
  <c r="Q392" i="1"/>
  <c r="R392" i="1"/>
  <c r="S392" i="1"/>
  <c r="T392" i="1"/>
  <c r="U392" i="1"/>
  <c r="V392" i="1"/>
  <c r="W392" i="1"/>
  <c r="X392" i="1"/>
  <c r="Y392" i="1"/>
  <c r="Z392" i="1"/>
  <c r="P393" i="1"/>
  <c r="Q393" i="1"/>
  <c r="R393" i="1"/>
  <c r="S393" i="1"/>
  <c r="T393" i="1"/>
  <c r="U393" i="1"/>
  <c r="V393" i="1"/>
  <c r="W393" i="1"/>
  <c r="X393" i="1"/>
  <c r="Y393" i="1"/>
  <c r="Z393" i="1"/>
  <c r="P394" i="1"/>
  <c r="Q394" i="1"/>
  <c r="R394" i="1"/>
  <c r="S394" i="1"/>
  <c r="T394" i="1"/>
  <c r="U394" i="1"/>
  <c r="V394" i="1"/>
  <c r="W394" i="1"/>
  <c r="X394" i="1"/>
  <c r="Y394" i="1"/>
  <c r="Z394" i="1"/>
  <c r="P395" i="1"/>
  <c r="Q395" i="1"/>
  <c r="R395" i="1"/>
  <c r="S395" i="1"/>
  <c r="T395" i="1"/>
  <c r="U395" i="1"/>
  <c r="V395" i="1"/>
  <c r="W395" i="1"/>
  <c r="X395" i="1"/>
  <c r="Y395" i="1"/>
  <c r="Z395" i="1"/>
  <c r="P396" i="1"/>
  <c r="Q396" i="1"/>
  <c r="R396" i="1"/>
  <c r="S396" i="1"/>
  <c r="T396" i="1"/>
  <c r="U396" i="1"/>
  <c r="V396" i="1"/>
  <c r="W396" i="1"/>
  <c r="X396" i="1"/>
  <c r="Y396" i="1"/>
  <c r="Z396" i="1"/>
  <c r="P397" i="1"/>
  <c r="Q397" i="1"/>
  <c r="R397" i="1"/>
  <c r="S397" i="1"/>
  <c r="T397" i="1"/>
  <c r="U397" i="1"/>
  <c r="V397" i="1"/>
  <c r="W397" i="1"/>
  <c r="X397" i="1"/>
  <c r="Y397" i="1"/>
  <c r="Z397" i="1"/>
  <c r="P398" i="1"/>
  <c r="Q398" i="1"/>
  <c r="R398" i="1"/>
  <c r="S398" i="1"/>
  <c r="T398" i="1"/>
  <c r="U398" i="1"/>
  <c r="V398" i="1"/>
  <c r="W398" i="1"/>
  <c r="X398" i="1"/>
  <c r="Y398" i="1"/>
  <c r="Z398" i="1"/>
  <c r="P399" i="1"/>
  <c r="Q399" i="1"/>
  <c r="R399" i="1"/>
  <c r="S399" i="1"/>
  <c r="T399" i="1"/>
  <c r="U399" i="1"/>
  <c r="V399" i="1"/>
  <c r="W399" i="1"/>
  <c r="X399" i="1"/>
  <c r="Y399" i="1"/>
  <c r="Z399" i="1"/>
  <c r="P400" i="1"/>
  <c r="Q400" i="1"/>
  <c r="R400" i="1"/>
  <c r="S400" i="1"/>
  <c r="T400" i="1"/>
  <c r="U400" i="1"/>
  <c r="V400" i="1"/>
  <c r="W400" i="1"/>
  <c r="X400" i="1"/>
  <c r="Y400" i="1"/>
  <c r="Z400" i="1"/>
  <c r="P401" i="1"/>
  <c r="Q401" i="1"/>
  <c r="R401" i="1"/>
  <c r="S401" i="1"/>
  <c r="T401" i="1"/>
  <c r="U401" i="1"/>
  <c r="V401" i="1"/>
  <c r="W401" i="1"/>
  <c r="X401" i="1"/>
  <c r="Y401" i="1"/>
  <c r="Z401" i="1"/>
  <c r="P402" i="1"/>
  <c r="Q402" i="1"/>
  <c r="R402" i="1"/>
  <c r="S402" i="1"/>
  <c r="T402" i="1"/>
  <c r="U402" i="1"/>
  <c r="V402" i="1"/>
  <c r="W402" i="1"/>
  <c r="X402" i="1"/>
  <c r="Y402" i="1"/>
  <c r="Z402" i="1"/>
  <c r="P403" i="1"/>
  <c r="Q403" i="1"/>
  <c r="R403" i="1"/>
  <c r="S403" i="1"/>
  <c r="T403" i="1"/>
  <c r="U403" i="1"/>
  <c r="V403" i="1"/>
  <c r="W403" i="1"/>
  <c r="X403" i="1"/>
  <c r="Y403" i="1"/>
  <c r="Z403" i="1"/>
  <c r="P404" i="1"/>
  <c r="Q404" i="1"/>
  <c r="R404" i="1"/>
  <c r="S404" i="1"/>
  <c r="T404" i="1"/>
  <c r="U404" i="1"/>
  <c r="V404" i="1"/>
  <c r="W404" i="1"/>
  <c r="X404" i="1"/>
  <c r="Y404" i="1"/>
  <c r="Z404" i="1"/>
  <c r="P405" i="1"/>
  <c r="Q405" i="1"/>
  <c r="R405" i="1"/>
  <c r="S405" i="1"/>
  <c r="T405" i="1"/>
  <c r="U405" i="1"/>
  <c r="V405" i="1"/>
  <c r="W405" i="1"/>
  <c r="X405" i="1"/>
  <c r="Y405" i="1"/>
  <c r="Z405" i="1"/>
  <c r="P406" i="1"/>
  <c r="Q406" i="1"/>
  <c r="R406" i="1"/>
  <c r="S406" i="1"/>
  <c r="T406" i="1"/>
  <c r="U406" i="1"/>
  <c r="V406" i="1"/>
  <c r="W406" i="1"/>
  <c r="X406" i="1"/>
  <c r="Y406" i="1"/>
  <c r="Z406" i="1"/>
  <c r="P407" i="1"/>
  <c r="Q407" i="1"/>
  <c r="R407" i="1"/>
  <c r="S407" i="1"/>
  <c r="T407" i="1"/>
  <c r="U407" i="1"/>
  <c r="V407" i="1"/>
  <c r="W407" i="1"/>
  <c r="X407" i="1"/>
  <c r="Y407" i="1"/>
  <c r="Z407" i="1"/>
  <c r="P408" i="1"/>
  <c r="Q408" i="1"/>
  <c r="R408" i="1"/>
  <c r="S408" i="1"/>
  <c r="T408" i="1"/>
  <c r="U408" i="1"/>
  <c r="V408" i="1"/>
  <c r="W408" i="1"/>
  <c r="X408" i="1"/>
  <c r="Y408" i="1"/>
  <c r="Z408" i="1"/>
  <c r="P409" i="1"/>
  <c r="Q409" i="1"/>
  <c r="R409" i="1"/>
  <c r="S409" i="1"/>
  <c r="T409" i="1"/>
  <c r="U409" i="1"/>
  <c r="V409" i="1"/>
  <c r="W409" i="1"/>
  <c r="X409" i="1"/>
  <c r="Y409" i="1"/>
  <c r="Z409" i="1"/>
  <c r="P410" i="1"/>
  <c r="Q410" i="1"/>
  <c r="R410" i="1"/>
  <c r="S410" i="1"/>
  <c r="T410" i="1"/>
  <c r="U410" i="1"/>
  <c r="V410" i="1"/>
  <c r="W410" i="1"/>
  <c r="X410" i="1"/>
  <c r="Y410" i="1"/>
  <c r="Z410" i="1"/>
  <c r="P411" i="1"/>
  <c r="Q411" i="1"/>
  <c r="R411" i="1"/>
  <c r="S411" i="1"/>
  <c r="T411" i="1"/>
  <c r="U411" i="1"/>
  <c r="V411" i="1"/>
  <c r="W411" i="1"/>
  <c r="X411" i="1"/>
  <c r="Y411" i="1"/>
  <c r="Z411" i="1"/>
  <c r="P412" i="1"/>
  <c r="Q412" i="1"/>
  <c r="R412" i="1"/>
  <c r="S412" i="1"/>
  <c r="T412" i="1"/>
  <c r="U412" i="1"/>
  <c r="V412" i="1"/>
  <c r="W412" i="1"/>
  <c r="X412" i="1"/>
  <c r="Y412" i="1"/>
  <c r="Z412" i="1"/>
  <c r="P413" i="1"/>
  <c r="Q413" i="1"/>
  <c r="R413" i="1"/>
  <c r="S413" i="1"/>
  <c r="T413" i="1"/>
  <c r="U413" i="1"/>
  <c r="V413" i="1"/>
  <c r="W413" i="1"/>
  <c r="X413" i="1"/>
  <c r="Y413" i="1"/>
  <c r="Z413" i="1"/>
  <c r="P414" i="1"/>
  <c r="Q414" i="1"/>
  <c r="R414" i="1"/>
  <c r="S414" i="1"/>
  <c r="T414" i="1"/>
  <c r="U414" i="1"/>
  <c r="V414" i="1"/>
  <c r="W414" i="1"/>
  <c r="X414" i="1"/>
  <c r="Y414" i="1"/>
  <c r="Z414" i="1"/>
  <c r="P415" i="1"/>
  <c r="Q415" i="1"/>
  <c r="R415" i="1"/>
  <c r="S415" i="1"/>
  <c r="T415" i="1"/>
  <c r="U415" i="1"/>
  <c r="V415" i="1"/>
  <c r="W415" i="1"/>
  <c r="X415" i="1"/>
  <c r="Y415" i="1"/>
  <c r="Z415" i="1"/>
  <c r="P416" i="1"/>
  <c r="Q416" i="1"/>
  <c r="R416" i="1"/>
  <c r="S416" i="1"/>
  <c r="T416" i="1"/>
  <c r="U416" i="1"/>
  <c r="V416" i="1"/>
  <c r="W416" i="1"/>
  <c r="X416" i="1"/>
  <c r="Y416" i="1"/>
  <c r="Z416" i="1"/>
  <c r="P417" i="1"/>
  <c r="Q417" i="1"/>
  <c r="R417" i="1"/>
  <c r="S417" i="1"/>
  <c r="T417" i="1"/>
  <c r="U417" i="1"/>
  <c r="V417" i="1"/>
  <c r="W417" i="1"/>
  <c r="X417" i="1"/>
  <c r="Y417" i="1"/>
  <c r="Z417" i="1"/>
  <c r="P418" i="1"/>
  <c r="Q418" i="1"/>
  <c r="R418" i="1"/>
  <c r="S418" i="1"/>
  <c r="T418" i="1"/>
  <c r="U418" i="1"/>
  <c r="V418" i="1"/>
  <c r="W418" i="1"/>
  <c r="X418" i="1"/>
  <c r="Y418" i="1"/>
  <c r="Z418" i="1"/>
  <c r="P419" i="1"/>
  <c r="Q419" i="1"/>
  <c r="R419" i="1"/>
  <c r="S419" i="1"/>
  <c r="T419" i="1"/>
  <c r="U419" i="1"/>
  <c r="V419" i="1"/>
  <c r="W419" i="1"/>
  <c r="X419" i="1"/>
  <c r="Y419" i="1"/>
  <c r="Z419" i="1"/>
  <c r="P420" i="1"/>
  <c r="Q420" i="1"/>
  <c r="R420" i="1"/>
  <c r="S420" i="1"/>
  <c r="T420" i="1"/>
  <c r="U420" i="1"/>
  <c r="V420" i="1"/>
  <c r="W420" i="1"/>
  <c r="X420" i="1"/>
  <c r="Y420" i="1"/>
  <c r="Z420" i="1"/>
  <c r="P421" i="1"/>
  <c r="Q421" i="1"/>
  <c r="R421" i="1"/>
  <c r="S421" i="1"/>
  <c r="T421" i="1"/>
  <c r="U421" i="1"/>
  <c r="V421" i="1"/>
  <c r="W421" i="1"/>
  <c r="X421" i="1"/>
  <c r="Y421" i="1"/>
  <c r="Z421" i="1"/>
  <c r="P422" i="1"/>
  <c r="Q422" i="1"/>
  <c r="R422" i="1"/>
  <c r="S422" i="1"/>
  <c r="T422" i="1"/>
  <c r="U422" i="1"/>
  <c r="V422" i="1"/>
  <c r="W422" i="1"/>
  <c r="X422" i="1"/>
  <c r="Y422" i="1"/>
  <c r="Z422" i="1"/>
  <c r="P423" i="1"/>
  <c r="Q423" i="1"/>
  <c r="R423" i="1"/>
  <c r="S423" i="1"/>
  <c r="T423" i="1"/>
  <c r="U423" i="1"/>
  <c r="V423" i="1"/>
  <c r="W423" i="1"/>
  <c r="X423" i="1"/>
  <c r="Y423" i="1"/>
  <c r="Z423" i="1"/>
  <c r="P424" i="1"/>
  <c r="Q424" i="1"/>
  <c r="R424" i="1"/>
  <c r="S424" i="1"/>
  <c r="T424" i="1"/>
  <c r="U424" i="1"/>
  <c r="V424" i="1"/>
  <c r="W424" i="1"/>
  <c r="X424" i="1"/>
  <c r="Y424" i="1"/>
  <c r="Z424" i="1"/>
  <c r="P425" i="1"/>
  <c r="Q425" i="1"/>
  <c r="R425" i="1"/>
  <c r="S425" i="1"/>
  <c r="T425" i="1"/>
  <c r="U425" i="1"/>
  <c r="V425" i="1"/>
  <c r="W425" i="1"/>
  <c r="X425" i="1"/>
  <c r="Y425" i="1"/>
  <c r="Z425" i="1"/>
  <c r="P426" i="1"/>
  <c r="Q426" i="1"/>
  <c r="R426" i="1"/>
  <c r="S426" i="1"/>
  <c r="T426" i="1"/>
  <c r="U426" i="1"/>
  <c r="V426" i="1"/>
  <c r="W426" i="1"/>
  <c r="X426" i="1"/>
  <c r="Y426" i="1"/>
  <c r="Z426" i="1"/>
  <c r="P427" i="1"/>
  <c r="Q427" i="1"/>
  <c r="R427" i="1"/>
  <c r="S427" i="1"/>
  <c r="T427" i="1"/>
  <c r="U427" i="1"/>
  <c r="V427" i="1"/>
  <c r="W427" i="1"/>
  <c r="X427" i="1"/>
  <c r="Y427" i="1"/>
  <c r="Z427" i="1"/>
  <c r="P428" i="1"/>
  <c r="Q428" i="1"/>
  <c r="R428" i="1"/>
  <c r="S428" i="1"/>
  <c r="T428" i="1"/>
  <c r="U428" i="1"/>
  <c r="V428" i="1"/>
  <c r="W428" i="1"/>
  <c r="X428" i="1"/>
  <c r="Y428" i="1"/>
  <c r="Z428" i="1"/>
  <c r="P429" i="1"/>
  <c r="Q429" i="1"/>
  <c r="R429" i="1"/>
  <c r="S429" i="1"/>
  <c r="T429" i="1"/>
  <c r="U429" i="1"/>
  <c r="V429" i="1"/>
  <c r="W429" i="1"/>
  <c r="X429" i="1"/>
  <c r="Y429" i="1"/>
  <c r="Z429" i="1"/>
  <c r="P430" i="1"/>
  <c r="Q430" i="1"/>
  <c r="R430" i="1"/>
  <c r="S430" i="1"/>
  <c r="T430" i="1"/>
  <c r="U430" i="1"/>
  <c r="V430" i="1"/>
  <c r="W430" i="1"/>
  <c r="X430" i="1"/>
  <c r="Y430" i="1"/>
  <c r="Z430" i="1"/>
  <c r="P431" i="1"/>
  <c r="Q431" i="1"/>
  <c r="R431" i="1"/>
  <c r="S431" i="1"/>
  <c r="T431" i="1"/>
  <c r="U431" i="1"/>
  <c r="V431" i="1"/>
  <c r="W431" i="1"/>
  <c r="X431" i="1"/>
  <c r="Y431" i="1"/>
  <c r="Z431" i="1"/>
  <c r="P432" i="1"/>
  <c r="Q432" i="1"/>
  <c r="R432" i="1"/>
  <c r="S432" i="1"/>
  <c r="T432" i="1"/>
  <c r="U432" i="1"/>
  <c r="V432" i="1"/>
  <c r="W432" i="1"/>
  <c r="X432" i="1"/>
  <c r="Y432" i="1"/>
  <c r="Z432" i="1"/>
  <c r="P433" i="1"/>
  <c r="Q433" i="1"/>
  <c r="R433" i="1"/>
  <c r="S433" i="1"/>
  <c r="T433" i="1"/>
  <c r="U433" i="1"/>
  <c r="V433" i="1"/>
  <c r="W433" i="1"/>
  <c r="X433" i="1"/>
  <c r="Y433" i="1"/>
  <c r="Z433" i="1"/>
  <c r="P434" i="1"/>
  <c r="Q434" i="1"/>
  <c r="R434" i="1"/>
  <c r="S434" i="1"/>
  <c r="T434" i="1"/>
  <c r="U434" i="1"/>
  <c r="V434" i="1"/>
  <c r="W434" i="1"/>
  <c r="X434" i="1"/>
  <c r="Y434" i="1"/>
  <c r="Z434" i="1"/>
  <c r="P435" i="1"/>
  <c r="Q435" i="1"/>
  <c r="R435" i="1"/>
  <c r="S435" i="1"/>
  <c r="T435" i="1"/>
  <c r="U435" i="1"/>
  <c r="V435" i="1"/>
  <c r="W435" i="1"/>
  <c r="X435" i="1"/>
  <c r="Y435" i="1"/>
  <c r="Z435" i="1"/>
  <c r="P436" i="1"/>
  <c r="Q436" i="1"/>
  <c r="R436" i="1"/>
  <c r="S436" i="1"/>
  <c r="T436" i="1"/>
  <c r="U436" i="1"/>
  <c r="V436" i="1"/>
  <c r="W436" i="1"/>
  <c r="X436" i="1"/>
  <c r="Y436" i="1"/>
  <c r="Z436" i="1"/>
  <c r="P437" i="1"/>
  <c r="Q437" i="1"/>
  <c r="R437" i="1"/>
  <c r="S437" i="1"/>
  <c r="T437" i="1"/>
  <c r="U437" i="1"/>
  <c r="V437" i="1"/>
  <c r="W437" i="1"/>
  <c r="X437" i="1"/>
  <c r="Y437" i="1"/>
  <c r="Z437" i="1"/>
  <c r="P438" i="1"/>
  <c r="Q438" i="1"/>
  <c r="R438" i="1"/>
  <c r="S438" i="1"/>
  <c r="T438" i="1"/>
  <c r="U438" i="1"/>
  <c r="V438" i="1"/>
  <c r="W438" i="1"/>
  <c r="X438" i="1"/>
  <c r="Y438" i="1"/>
  <c r="Z438" i="1"/>
  <c r="P439" i="1"/>
  <c r="Q439" i="1"/>
  <c r="R439" i="1"/>
  <c r="S439" i="1"/>
  <c r="T439" i="1"/>
  <c r="U439" i="1"/>
  <c r="V439" i="1"/>
  <c r="W439" i="1"/>
  <c r="X439" i="1"/>
  <c r="Y439" i="1"/>
  <c r="Z439" i="1"/>
  <c r="P440" i="1"/>
  <c r="Q440" i="1"/>
  <c r="R440" i="1"/>
  <c r="S440" i="1"/>
  <c r="T440" i="1"/>
  <c r="U440" i="1"/>
  <c r="V440" i="1"/>
  <c r="W440" i="1"/>
  <c r="X440" i="1"/>
  <c r="Y440" i="1"/>
  <c r="Z440" i="1"/>
  <c r="P441" i="1"/>
  <c r="Q441" i="1"/>
  <c r="R441" i="1"/>
  <c r="S441" i="1"/>
  <c r="T441" i="1"/>
  <c r="U441" i="1"/>
  <c r="V441" i="1"/>
  <c r="W441" i="1"/>
  <c r="X441" i="1"/>
  <c r="Y441" i="1"/>
  <c r="Z441" i="1"/>
  <c r="P442" i="1"/>
  <c r="Q442" i="1"/>
  <c r="R442" i="1"/>
  <c r="S442" i="1"/>
  <c r="T442" i="1"/>
  <c r="U442" i="1"/>
  <c r="V442" i="1"/>
  <c r="W442" i="1"/>
  <c r="X442" i="1"/>
  <c r="Y442" i="1"/>
  <c r="Z442" i="1"/>
  <c r="P443" i="1"/>
  <c r="Q443" i="1"/>
  <c r="R443" i="1"/>
  <c r="S443" i="1"/>
  <c r="T443" i="1"/>
  <c r="U443" i="1"/>
  <c r="V443" i="1"/>
  <c r="W443" i="1"/>
  <c r="X443" i="1"/>
  <c r="Y443" i="1"/>
  <c r="Z443" i="1"/>
  <c r="P444" i="1"/>
  <c r="Q444" i="1"/>
  <c r="R444" i="1"/>
  <c r="S444" i="1"/>
  <c r="T444" i="1"/>
  <c r="U444" i="1"/>
  <c r="V444" i="1"/>
  <c r="W444" i="1"/>
  <c r="X444" i="1"/>
  <c r="Y444" i="1"/>
  <c r="Z444" i="1"/>
  <c r="P445" i="1"/>
  <c r="Q445" i="1"/>
  <c r="R445" i="1"/>
  <c r="S445" i="1"/>
  <c r="T445" i="1"/>
  <c r="U445" i="1"/>
  <c r="V445" i="1"/>
  <c r="W445" i="1"/>
  <c r="X445" i="1"/>
  <c r="Y445" i="1"/>
  <c r="Z445" i="1"/>
  <c r="P446" i="1"/>
  <c r="Q446" i="1"/>
  <c r="R446" i="1"/>
  <c r="S446" i="1"/>
  <c r="T446" i="1"/>
  <c r="U446" i="1"/>
  <c r="V446" i="1"/>
  <c r="W446" i="1"/>
  <c r="X446" i="1"/>
  <c r="Y446" i="1"/>
  <c r="Z446" i="1"/>
  <c r="P447" i="1"/>
  <c r="Q447" i="1"/>
  <c r="R447" i="1"/>
  <c r="S447" i="1"/>
  <c r="T447" i="1"/>
  <c r="U447" i="1"/>
  <c r="V447" i="1"/>
  <c r="W447" i="1"/>
  <c r="X447" i="1"/>
  <c r="Y447" i="1"/>
  <c r="Z447" i="1"/>
  <c r="P448" i="1"/>
  <c r="Q448" i="1"/>
  <c r="R448" i="1"/>
  <c r="S448" i="1"/>
  <c r="T448" i="1"/>
  <c r="U448" i="1"/>
  <c r="V448" i="1"/>
  <c r="W448" i="1"/>
  <c r="X448" i="1"/>
  <c r="Y448" i="1"/>
  <c r="Z448" i="1"/>
  <c r="P449" i="1"/>
  <c r="Q449" i="1"/>
  <c r="R449" i="1"/>
  <c r="S449" i="1"/>
  <c r="T449" i="1"/>
  <c r="U449" i="1"/>
  <c r="V449" i="1"/>
  <c r="W449" i="1"/>
  <c r="X449" i="1"/>
  <c r="Y449" i="1"/>
  <c r="Z449" i="1"/>
  <c r="P450" i="1"/>
  <c r="Q450" i="1"/>
  <c r="R450" i="1"/>
  <c r="S450" i="1"/>
  <c r="T450" i="1"/>
  <c r="U450" i="1"/>
  <c r="V450" i="1"/>
  <c r="W450" i="1"/>
  <c r="X450" i="1"/>
  <c r="Y450" i="1"/>
  <c r="Z450" i="1"/>
  <c r="P451" i="1"/>
  <c r="Q451" i="1"/>
  <c r="R451" i="1"/>
  <c r="S451" i="1"/>
  <c r="T451" i="1"/>
  <c r="U451" i="1"/>
  <c r="V451" i="1"/>
  <c r="W451" i="1"/>
  <c r="X451" i="1"/>
  <c r="Y451" i="1"/>
  <c r="Z451" i="1"/>
  <c r="P452" i="1"/>
  <c r="Q452" i="1"/>
  <c r="R452" i="1"/>
  <c r="S452" i="1"/>
  <c r="T452" i="1"/>
  <c r="U452" i="1"/>
  <c r="V452" i="1"/>
  <c r="W452" i="1"/>
  <c r="X452" i="1"/>
  <c r="Y452" i="1"/>
  <c r="Z452" i="1"/>
  <c r="P453" i="1"/>
  <c r="Q453" i="1"/>
  <c r="R453" i="1"/>
  <c r="S453" i="1"/>
  <c r="T453" i="1"/>
  <c r="U453" i="1"/>
  <c r="V453" i="1"/>
  <c r="W453" i="1"/>
  <c r="X453" i="1"/>
  <c r="Y453" i="1"/>
  <c r="Z453" i="1"/>
  <c r="P454" i="1"/>
  <c r="Q454" i="1"/>
  <c r="R454" i="1"/>
  <c r="S454" i="1"/>
  <c r="T454" i="1"/>
  <c r="U454" i="1"/>
  <c r="V454" i="1"/>
  <c r="W454" i="1"/>
  <c r="X454" i="1"/>
  <c r="Y454" i="1"/>
  <c r="Z454" i="1"/>
  <c r="P455" i="1"/>
  <c r="Q455" i="1"/>
  <c r="R455" i="1"/>
  <c r="S455" i="1"/>
  <c r="T455" i="1"/>
  <c r="U455" i="1"/>
  <c r="V455" i="1"/>
  <c r="W455" i="1"/>
  <c r="X455" i="1"/>
  <c r="Y455" i="1"/>
  <c r="Z455" i="1"/>
  <c r="P456" i="1"/>
  <c r="Q456" i="1"/>
  <c r="R456" i="1"/>
  <c r="S456" i="1"/>
  <c r="T456" i="1"/>
  <c r="U456" i="1"/>
  <c r="V456" i="1"/>
  <c r="W456" i="1"/>
  <c r="X456" i="1"/>
  <c r="Y456" i="1"/>
  <c r="Z456" i="1"/>
  <c r="P457" i="1"/>
  <c r="Q457" i="1"/>
  <c r="R457" i="1"/>
  <c r="S457" i="1"/>
  <c r="T457" i="1"/>
  <c r="U457" i="1"/>
  <c r="V457" i="1"/>
  <c r="W457" i="1"/>
  <c r="X457" i="1"/>
  <c r="Y457" i="1"/>
  <c r="Z457" i="1"/>
  <c r="P458" i="1"/>
  <c r="Q458" i="1"/>
  <c r="R458" i="1"/>
  <c r="S458" i="1"/>
  <c r="T458" i="1"/>
  <c r="U458" i="1"/>
  <c r="V458" i="1"/>
  <c r="W458" i="1"/>
  <c r="X458" i="1"/>
  <c r="Y458" i="1"/>
  <c r="Z458" i="1"/>
  <c r="P459" i="1"/>
  <c r="Q459" i="1"/>
  <c r="R459" i="1"/>
  <c r="S459" i="1"/>
  <c r="T459" i="1"/>
  <c r="U459" i="1"/>
  <c r="V459" i="1"/>
  <c r="W459" i="1"/>
  <c r="X459" i="1"/>
  <c r="Y459" i="1"/>
  <c r="Z459" i="1"/>
  <c r="P460" i="1"/>
  <c r="Q460" i="1"/>
  <c r="R460" i="1"/>
  <c r="S460" i="1"/>
  <c r="T460" i="1"/>
  <c r="U460" i="1"/>
  <c r="V460" i="1"/>
  <c r="W460" i="1"/>
  <c r="X460" i="1"/>
  <c r="Y460" i="1"/>
  <c r="Z460" i="1"/>
  <c r="P461" i="1"/>
  <c r="Q461" i="1"/>
  <c r="R461" i="1"/>
  <c r="S461" i="1"/>
  <c r="T461" i="1"/>
  <c r="U461" i="1"/>
  <c r="V461" i="1"/>
  <c r="W461" i="1"/>
  <c r="X461" i="1"/>
  <c r="Y461" i="1"/>
  <c r="Z461" i="1"/>
  <c r="P462" i="1"/>
  <c r="Q462" i="1"/>
  <c r="R462" i="1"/>
  <c r="S462" i="1"/>
  <c r="T462" i="1"/>
  <c r="U462" i="1"/>
  <c r="V462" i="1"/>
  <c r="W462" i="1"/>
  <c r="X462" i="1"/>
  <c r="Y462" i="1"/>
  <c r="Z462" i="1"/>
  <c r="P463" i="1"/>
  <c r="Q463" i="1"/>
  <c r="R463" i="1"/>
  <c r="S463" i="1"/>
  <c r="T463" i="1"/>
  <c r="U463" i="1"/>
  <c r="V463" i="1"/>
  <c r="W463" i="1"/>
  <c r="X463" i="1"/>
  <c r="Y463" i="1"/>
  <c r="Z463" i="1"/>
  <c r="P464" i="1"/>
  <c r="Q464" i="1"/>
  <c r="R464" i="1"/>
  <c r="S464" i="1"/>
  <c r="T464" i="1"/>
  <c r="U464" i="1"/>
  <c r="V464" i="1"/>
  <c r="W464" i="1"/>
  <c r="X464" i="1"/>
  <c r="Y464" i="1"/>
  <c r="Z464" i="1"/>
  <c r="P465" i="1"/>
  <c r="Q465" i="1"/>
  <c r="R465" i="1"/>
  <c r="S465" i="1"/>
  <c r="T465" i="1"/>
  <c r="U465" i="1"/>
  <c r="V465" i="1"/>
  <c r="W465" i="1"/>
  <c r="X465" i="1"/>
  <c r="Y465" i="1"/>
  <c r="Z465" i="1"/>
  <c r="P466" i="1"/>
  <c r="Q466" i="1"/>
  <c r="R466" i="1"/>
  <c r="S466" i="1"/>
  <c r="T466" i="1"/>
  <c r="U466" i="1"/>
  <c r="V466" i="1"/>
  <c r="W466" i="1"/>
  <c r="X466" i="1"/>
  <c r="Y466" i="1"/>
  <c r="Z466" i="1"/>
  <c r="P467" i="1"/>
  <c r="Q467" i="1"/>
  <c r="R467" i="1"/>
  <c r="S467" i="1"/>
  <c r="T467" i="1"/>
  <c r="U467" i="1"/>
  <c r="V467" i="1"/>
  <c r="W467" i="1"/>
  <c r="X467" i="1"/>
  <c r="Y467" i="1"/>
  <c r="Z467" i="1"/>
  <c r="P468" i="1"/>
  <c r="Q468" i="1"/>
  <c r="R468" i="1"/>
  <c r="S468" i="1"/>
  <c r="T468" i="1"/>
  <c r="U468" i="1"/>
  <c r="V468" i="1"/>
  <c r="W468" i="1"/>
  <c r="X468" i="1"/>
  <c r="Y468" i="1"/>
  <c r="Z468" i="1"/>
  <c r="P469" i="1"/>
  <c r="Q469" i="1"/>
  <c r="R469" i="1"/>
  <c r="S469" i="1"/>
  <c r="T469" i="1"/>
  <c r="U469" i="1"/>
  <c r="V469" i="1"/>
  <c r="W469" i="1"/>
  <c r="X469" i="1"/>
  <c r="Y469" i="1"/>
  <c r="Z469" i="1"/>
  <c r="P470" i="1"/>
  <c r="Q470" i="1"/>
  <c r="R470" i="1"/>
  <c r="S470" i="1"/>
  <c r="T470" i="1"/>
  <c r="U470" i="1"/>
  <c r="V470" i="1"/>
  <c r="W470" i="1"/>
  <c r="X470" i="1"/>
  <c r="Y470" i="1"/>
  <c r="Z470" i="1"/>
  <c r="P471" i="1"/>
  <c r="Q471" i="1"/>
  <c r="R471" i="1"/>
  <c r="S471" i="1"/>
  <c r="T471" i="1"/>
  <c r="U471" i="1"/>
  <c r="V471" i="1"/>
  <c r="W471" i="1"/>
  <c r="X471" i="1"/>
  <c r="Y471" i="1"/>
  <c r="Z471" i="1"/>
  <c r="P472" i="1"/>
  <c r="Q472" i="1"/>
  <c r="R472" i="1"/>
  <c r="S472" i="1"/>
  <c r="T472" i="1"/>
  <c r="U472" i="1"/>
  <c r="V472" i="1"/>
  <c r="W472" i="1"/>
  <c r="X472" i="1"/>
  <c r="Y472" i="1"/>
  <c r="Z472" i="1"/>
  <c r="P473" i="1"/>
  <c r="Q473" i="1"/>
  <c r="R473" i="1"/>
  <c r="S473" i="1"/>
  <c r="T473" i="1"/>
  <c r="U473" i="1"/>
  <c r="V473" i="1"/>
  <c r="W473" i="1"/>
  <c r="X473" i="1"/>
  <c r="Y473" i="1"/>
  <c r="Z473" i="1"/>
  <c r="P474" i="1"/>
  <c r="Q474" i="1"/>
  <c r="R474" i="1"/>
  <c r="S474" i="1"/>
  <c r="T474" i="1"/>
  <c r="U474" i="1"/>
  <c r="V474" i="1"/>
  <c r="W474" i="1"/>
  <c r="X474" i="1"/>
  <c r="Y474" i="1"/>
  <c r="Z474" i="1"/>
  <c r="P475" i="1"/>
  <c r="Q475" i="1"/>
  <c r="R475" i="1"/>
  <c r="S475" i="1"/>
  <c r="T475" i="1"/>
  <c r="U475" i="1"/>
  <c r="V475" i="1"/>
  <c r="W475" i="1"/>
  <c r="X475" i="1"/>
  <c r="Y475" i="1"/>
  <c r="Z475" i="1"/>
  <c r="P476" i="1"/>
  <c r="Q476" i="1"/>
  <c r="R476" i="1"/>
  <c r="S476" i="1"/>
  <c r="T476" i="1"/>
  <c r="U476" i="1"/>
  <c r="V476" i="1"/>
  <c r="W476" i="1"/>
  <c r="X476" i="1"/>
  <c r="Y476" i="1"/>
  <c r="Z476" i="1"/>
  <c r="P477" i="1"/>
  <c r="Q477" i="1"/>
  <c r="R477" i="1"/>
  <c r="S477" i="1"/>
  <c r="T477" i="1"/>
  <c r="U477" i="1"/>
  <c r="V477" i="1"/>
  <c r="W477" i="1"/>
  <c r="X477" i="1"/>
  <c r="Y477" i="1"/>
  <c r="Z477" i="1"/>
  <c r="P478" i="1"/>
  <c r="Q478" i="1"/>
  <c r="R478" i="1"/>
  <c r="S478" i="1"/>
  <c r="T478" i="1"/>
  <c r="U478" i="1"/>
  <c r="V478" i="1"/>
  <c r="W478" i="1"/>
  <c r="X478" i="1"/>
  <c r="Y478" i="1"/>
  <c r="Z478" i="1"/>
  <c r="P479" i="1"/>
  <c r="Q479" i="1"/>
  <c r="R479" i="1"/>
  <c r="S479" i="1"/>
  <c r="T479" i="1"/>
  <c r="U479" i="1"/>
  <c r="V479" i="1"/>
  <c r="W479" i="1"/>
  <c r="X479" i="1"/>
  <c r="Z479" i="1"/>
  <c r="R4" i="1"/>
  <c r="S4" i="1"/>
  <c r="T4" i="1"/>
  <c r="F24" i="2" s="1"/>
  <c r="U4" i="1"/>
  <c r="V4" i="1"/>
  <c r="W4" i="1"/>
  <c r="W480" i="1" s="1"/>
  <c r="X4" i="1"/>
  <c r="Y4" i="1"/>
  <c r="Z4" i="1"/>
  <c r="E23" i="2" l="1"/>
  <c r="G25" i="2"/>
  <c r="D22" i="2"/>
  <c r="Q480" i="1"/>
  <c r="C21" i="2"/>
  <c r="T480" i="1"/>
  <c r="L30" i="2"/>
  <c r="K29" i="2"/>
  <c r="S480" i="1"/>
  <c r="Z480" i="1"/>
  <c r="R480" i="1"/>
  <c r="J28" i="2"/>
  <c r="I27" i="2"/>
  <c r="Y480" i="1"/>
  <c r="B20" i="2"/>
  <c r="E9" i="2" s="1"/>
  <c r="E10" i="2" s="1"/>
  <c r="H26" i="2"/>
  <c r="X48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<sst xmlns="http://schemas.openxmlformats.org/spreadsheetml/2006/main" count="348" uniqueCount="49">
  <si>
    <t>Date</t>
  </si>
  <si>
    <t>BSCCL</t>
  </si>
  <si>
    <t>KBPPWBIL</t>
  </si>
  <si>
    <t>SQURPHARMA</t>
  </si>
  <si>
    <t>GP</t>
  </si>
  <si>
    <t>IDLC</t>
  </si>
  <si>
    <t>PADMAOIL</t>
  </si>
  <si>
    <t>LANKABAFIN</t>
  </si>
  <si>
    <t>MJLBD</t>
  </si>
  <si>
    <t>KOHINOOR</t>
  </si>
  <si>
    <t>PRIMEBANK</t>
  </si>
  <si>
    <t>WALTONHIL</t>
  </si>
  <si>
    <t>Log Normal Daily Return</t>
  </si>
  <si>
    <t>Annual Return</t>
  </si>
  <si>
    <t>Weight</t>
  </si>
  <si>
    <t>Portfolio Return</t>
  </si>
  <si>
    <t>Portfolio Variance</t>
  </si>
  <si>
    <t>Portfolio Risk</t>
  </si>
  <si>
    <t>CV</t>
  </si>
  <si>
    <t>Amount</t>
  </si>
  <si>
    <t>PPS</t>
  </si>
  <si>
    <t>Instrument</t>
  </si>
  <si>
    <t>Total Cost</t>
  </si>
  <si>
    <t>Market Value</t>
  </si>
  <si>
    <t>Saleable Qty</t>
  </si>
  <si>
    <t>Buying PPS</t>
  </si>
  <si>
    <t>Gain %</t>
  </si>
  <si>
    <t>Total</t>
  </si>
  <si>
    <t>No of Shares</t>
  </si>
  <si>
    <t>Market PPS</t>
  </si>
  <si>
    <t>Realized Gain</t>
  </si>
  <si>
    <t>Unrealized Gain</t>
  </si>
  <si>
    <t>-</t>
  </si>
  <si>
    <t>Total Realized Gain</t>
  </si>
  <si>
    <t>Total Investment</t>
  </si>
  <si>
    <t>Holding Period</t>
  </si>
  <si>
    <t>Holding Period (Trading Day)</t>
  </si>
  <si>
    <t>Holding Period Return</t>
  </si>
  <si>
    <t>Annualized Return</t>
  </si>
  <si>
    <t>Summary</t>
  </si>
  <si>
    <t>Security Sumary</t>
  </si>
  <si>
    <t>Security</t>
  </si>
  <si>
    <t>Cost</t>
  </si>
  <si>
    <t>HPR</t>
  </si>
  <si>
    <t>Selling Price</t>
  </si>
  <si>
    <t>Profit</t>
  </si>
  <si>
    <t>Note: Minimized risk at 10% expected rate</t>
  </si>
  <si>
    <t>Closing Price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</si>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</sst>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u/>
      <sz val="12"/>
      <color rgb="FF0563C1"/>
      <name val="Cambria"/>
      <family val="1"/>
    </font>
    <font>
      <b/>
      <sz val="12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0" fontId="0" fillId="0" borderId="0" xfId="1" applyNumberFormat="1" applyFont="1"/>
    <xf numFmtId="0" fontId="0" fillId="3" borderId="0" xfId="0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6" fillId="0" borderId="0" xfId="0" applyFont="1"/>
    <xf numFmtId="0" fontId="8" fillId="0" borderId="0" xfId="0" applyFont="1"/>
    <xf numFmtId="0" fontId="7" fillId="0" borderId="0" xfId="2" applyFont="1" applyFill="1" applyBorder="1" applyAlignment="1">
      <alignment horizontal="left" vertical="center"/>
    </xf>
    <xf numFmtId="2" fontId="6" fillId="0" borderId="0" xfId="0" applyNumberFormat="1" applyFont="1"/>
    <xf numFmtId="10" fontId="6" fillId="0" borderId="0" xfId="1" applyNumberFormat="1" applyFont="1" applyBorder="1"/>
    <xf numFmtId="16" fontId="6" fillId="0" borderId="0" xfId="0" applyNumberFormat="1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0" fontId="6" fillId="0" borderId="6" xfId="1" applyNumberFormat="1" applyFont="1" applyBorder="1"/>
    <xf numFmtId="0" fontId="8" fillId="4" borderId="1" xfId="0" applyFont="1" applyFill="1" applyBorder="1"/>
    <xf numFmtId="2" fontId="8" fillId="4" borderId="1" xfId="0" applyNumberFormat="1" applyFont="1" applyFill="1" applyBorder="1"/>
    <xf numFmtId="10" fontId="8" fillId="4" borderId="8" xfId="1" applyNumberFormat="1" applyFont="1" applyFill="1" applyBorder="1"/>
    <xf numFmtId="10" fontId="6" fillId="0" borderId="0" xfId="1" applyNumberFormat="1" applyFont="1" applyFill="1" applyBorder="1"/>
    <xf numFmtId="0" fontId="6" fillId="4" borderId="1" xfId="0" applyFont="1" applyFill="1" applyBorder="1"/>
    <xf numFmtId="10" fontId="8" fillId="4" borderId="1" xfId="0" applyNumberFormat="1" applyFont="1" applyFill="1" applyBorder="1"/>
    <xf numFmtId="2" fontId="6" fillId="0" borderId="0" xfId="1" applyNumberFormat="1" applyFont="1" applyFill="1" applyBorder="1"/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6" borderId="9" xfId="0" applyFont="1" applyFill="1" applyBorder="1"/>
    <xf numFmtId="2" fontId="6" fillId="6" borderId="9" xfId="0" applyNumberFormat="1" applyFont="1" applyFill="1" applyBorder="1"/>
    <xf numFmtId="0" fontId="6" fillId="3" borderId="9" xfId="0" applyFont="1" applyFill="1" applyBorder="1"/>
    <xf numFmtId="2" fontId="6" fillId="3" borderId="9" xfId="0" applyNumberFormat="1" applyFont="1" applyFill="1" applyBorder="1"/>
    <xf numFmtId="0" fontId="6" fillId="3" borderId="9" xfId="0" applyFont="1" applyFill="1" applyBorder="1" applyAlignment="1">
      <alignment wrapText="1"/>
    </xf>
    <xf numFmtId="10" fontId="6" fillId="3" borderId="9" xfId="1" applyNumberFormat="1" applyFont="1" applyFill="1" applyBorder="1"/>
    <xf numFmtId="10" fontId="6" fillId="3" borderId="9" xfId="0" applyNumberFormat="1" applyFont="1" applyFill="1" applyBorder="1"/>
    <xf numFmtId="165" fontId="6" fillId="0" borderId="0" xfId="1" applyNumberFormat="1" applyFont="1"/>
    <xf numFmtId="10" fontId="6" fillId="8" borderId="9" xfId="1" applyNumberFormat="1" applyFont="1" applyFill="1" applyBorder="1"/>
    <xf numFmtId="10" fontId="8" fillId="8" borderId="9" xfId="1" applyNumberFormat="1" applyFont="1" applyFill="1" applyBorder="1"/>
    <xf numFmtId="0" fontId="8" fillId="7" borderId="9" xfId="0" applyFont="1" applyFill="1" applyBorder="1" applyAlignment="1">
      <alignment horizontal="left" vertical="top"/>
    </xf>
    <xf numFmtId="0" fontId="8" fillId="7" borderId="9" xfId="0" applyFont="1" applyFill="1" applyBorder="1" applyAlignment="1">
      <alignment horizontal="left" vertical="top" wrapText="1"/>
    </xf>
    <xf numFmtId="0" fontId="0" fillId="3" borderId="2" xfId="0" applyFill="1" applyBorder="1"/>
    <xf numFmtId="10" fontId="0" fillId="0" borderId="4" xfId="1" applyNumberFormat="1" applyFont="1" applyBorder="1"/>
    <xf numFmtId="0" fontId="0" fillId="3" borderId="5" xfId="0" applyFill="1" applyBorder="1"/>
    <xf numFmtId="10" fontId="0" fillId="0" borderId="6" xfId="1" applyNumberFormat="1" applyFont="1" applyBorder="1"/>
    <xf numFmtId="0" fontId="0" fillId="3" borderId="7" xfId="0" applyFill="1" applyBorder="1"/>
    <xf numFmtId="2" fontId="0" fillId="0" borderId="8" xfId="0" applyNumberFormat="1" applyBorder="1"/>
    <xf numFmtId="0" fontId="0" fillId="6" borderId="9" xfId="0" applyFill="1" applyBorder="1"/>
    <xf numFmtId="0" fontId="8" fillId="6" borderId="9" xfId="0" applyFont="1" applyFill="1" applyBorder="1" applyAlignment="1">
      <alignment horizontal="right"/>
    </xf>
    <xf numFmtId="0" fontId="8" fillId="6" borderId="9" xfId="0" applyFont="1" applyFill="1" applyBorder="1"/>
    <xf numFmtId="0" fontId="0" fillId="0" borderId="9" xfId="0" applyBorder="1"/>
    <xf numFmtId="0" fontId="0" fillId="5" borderId="9" xfId="0" applyFill="1" applyBorder="1"/>
    <xf numFmtId="0" fontId="3" fillId="0" borderId="9" xfId="0" applyFont="1" applyBorder="1" applyAlignment="1">
      <alignment horizontal="center" vertical="center"/>
    </xf>
    <xf numFmtId="164" fontId="0" fillId="0" borderId="9" xfId="1" applyNumberFormat="1" applyFont="1" applyBorder="1"/>
    <xf numFmtId="0" fontId="2" fillId="0" borderId="9" xfId="0" applyFont="1" applyBorder="1"/>
    <xf numFmtId="1" fontId="0" fillId="0" borderId="9" xfId="0" applyNumberFormat="1" applyBorder="1"/>
    <xf numFmtId="2" fontId="0" fillId="0" borderId="9" xfId="1" applyNumberFormat="1" applyFont="1" applyBorder="1"/>
    <xf numFmtId="0" fontId="0" fillId="3" borderId="9" xfId="0" applyFill="1" applyBorder="1"/>
    <xf numFmtId="10" fontId="0" fillId="0" borderId="9" xfId="1" applyNumberFormat="1" applyFont="1" applyBorder="1"/>
    <xf numFmtId="164" fontId="0" fillId="0" borderId="0" xfId="1" applyNumberFormat="1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6" fillId="0" borderId="5" xfId="0" applyNumberFormat="1" applyFont="1" applyBorder="1" applyAlignment="1">
      <alignment horizontal="center" vertical="center"/>
    </xf>
    <xf numFmtId="16" fontId="6" fillId="0" borderId="7" xfId="0" applyNumberFormat="1" applyFont="1" applyBorder="1" applyAlignment="1">
      <alignment horizontal="center" vertical="center"/>
    </xf>
    <xf numFmtId="0" fontId="8" fillId="7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 vertical="top"/>
    </xf>
    <xf numFmtId="0" fontId="8" fillId="3" borderId="11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top"/>
    </xf>
    <xf numFmtId="14" fontId="2" fillId="2" borderId="9" xfId="0" applyNumberFormat="1" applyFont="1" applyFill="1" applyBorder="1"/>
    <xf numFmtId="0" fontId="2" fillId="2" borderId="9" xfId="0" applyFont="1" applyFill="1" applyBorder="1"/>
    <xf numFmtId="14" fontId="2" fillId="0" borderId="9" xfId="0" applyNumberFormat="1" applyFont="1" applyBorder="1"/>
    <xf numFmtId="0" fontId="0" fillId="3" borderId="9" xfId="0" applyFill="1" applyBorder="1" applyAlignment="1">
      <alignment horizontal="center" vertical="center"/>
    </xf>
    <xf numFmtId="10" fontId="0" fillId="3" borderId="9" xfId="1" applyNumberFormat="1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30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D4-401C-9A5F-4411F7021F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D4-401C-9A5F-4411F7021F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D4-401C-9A5F-4411F7021F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CD4-401C-9A5F-4411F7021F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D4-401C-9A5F-4411F7021F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CD4-401C-9A5F-4411F7021F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D4-401C-9A5F-4411F7021F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D4-401C-9A5F-4411F7021F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D4-401C-9A5F-4411F7021F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CD4-401C-9A5F-4411F7021F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D4-401C-9A5F-4411F7021F4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CD4-401C-9A5F-4411F7021F4D}"/>
              </c:ext>
            </c:extLst>
          </c:dPt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D4-401C-9A5F-4411F7021F4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CD4-401C-9A5F-4411F7021F4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CD4-401C-9A5F-4411F7021F4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CD4-401C-9A5F-4411F7021F4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CD4-401C-9A5F-4411F7021F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non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Statistics!$A$5:$A$16</c:f>
              <c:strCache>
                <c:ptCount val="12"/>
                <c:pt idx="0">
                  <c:v>Weight</c:v>
                </c:pt>
                <c:pt idx="1">
                  <c:v>SQURPHARMA</c:v>
                </c:pt>
                <c:pt idx="2">
                  <c:v>PADMAOIL</c:v>
                </c:pt>
                <c:pt idx="3">
                  <c:v>PRIMEBANK</c:v>
                </c:pt>
                <c:pt idx="4">
                  <c:v>GP</c:v>
                </c:pt>
                <c:pt idx="5">
                  <c:v>KOHINOOR</c:v>
                </c:pt>
                <c:pt idx="6">
                  <c:v>KBPPWBIL</c:v>
                </c:pt>
                <c:pt idx="7">
                  <c:v>MJLBD</c:v>
                </c:pt>
                <c:pt idx="8">
                  <c:v>WALTONHIL</c:v>
                </c:pt>
                <c:pt idx="9">
                  <c:v>BSCCL</c:v>
                </c:pt>
                <c:pt idx="10">
                  <c:v>IDLC</c:v>
                </c:pt>
                <c:pt idx="11">
                  <c:v>LANKABAFIN</c:v>
                </c:pt>
              </c:strCache>
            </c:strRef>
          </c:cat>
          <c:val>
            <c:numRef>
              <c:f>Statistics!$B$5:$B$16</c:f>
              <c:numCache>
                <c:formatCode>0.0%</c:formatCode>
                <c:ptCount val="12"/>
                <c:pt idx="1">
                  <c:v>0.68457258097744922</c:v>
                </c:pt>
                <c:pt idx="2">
                  <c:v>0.1</c:v>
                </c:pt>
                <c:pt idx="3">
                  <c:v>8.9321307331708275E-2</c:v>
                </c:pt>
                <c:pt idx="4">
                  <c:v>5.3690531127673385E-2</c:v>
                </c:pt>
                <c:pt idx="5">
                  <c:v>3.3660967462068918E-2</c:v>
                </c:pt>
                <c:pt idx="6">
                  <c:v>2.5469640348285014E-2</c:v>
                </c:pt>
                <c:pt idx="7">
                  <c:v>8.6980646050294728E-3</c:v>
                </c:pt>
                <c:pt idx="8">
                  <c:v>4.5869041111445616E-3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4-401C-9A5F-4411F7021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2</xdr:row>
      <xdr:rowOff>136525</xdr:rowOff>
    </xdr:from>
    <xdr:to>
      <xdr:col>11</xdr:col>
      <xdr:colOff>860425</xdr:colOff>
      <xdr:row>17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BEF16-9C1E-4F61-4365-433109B7C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2"/>
  <sheetViews>
    <sheetView showGridLines="0" topLeftCell="L1" zoomScaleNormal="100" workbookViewId="0">
      <selection activeCell="O8" sqref="O8"/>
    </sheetView>
  </sheetViews>
  <sheetFormatPr defaultRowHeight="14.5" x14ac:dyDescent="0.35"/>
  <cols>
    <col min="1" max="1" width="8.90625" style="1"/>
    <col min="2" max="2" width="8.6328125" bestFit="1" customWidth="1"/>
    <col min="3" max="3" width="6.7265625" bestFit="1" customWidth="1"/>
    <col min="4" max="4" width="11.1796875" bestFit="1" customWidth="1"/>
    <col min="5" max="5" width="14.54296875" bestFit="1" customWidth="1"/>
    <col min="6" max="6" width="6.26953125" bestFit="1" customWidth="1"/>
    <col min="7" max="7" width="5.453125" bestFit="1" customWidth="1"/>
    <col min="8" max="8" width="11.1796875" bestFit="1" customWidth="1"/>
    <col min="9" max="9" width="13.1796875" bestFit="1" customWidth="1"/>
    <col min="10" max="10" width="7.1796875" bestFit="1" customWidth="1"/>
    <col min="11" max="11" width="11.36328125" bestFit="1" customWidth="1"/>
    <col min="12" max="13" width="12.54296875" bestFit="1" customWidth="1"/>
    <col min="15" max="15" width="12.90625" bestFit="1" customWidth="1"/>
    <col min="16" max="16" width="7.453125" bestFit="1" customWidth="1"/>
    <col min="17" max="17" width="11.1796875" bestFit="1" customWidth="1"/>
    <col min="18" max="18" width="14.54296875" bestFit="1" customWidth="1"/>
    <col min="19" max="19" width="6.453125" bestFit="1" customWidth="1"/>
    <col min="20" max="20" width="7.453125" bestFit="1" customWidth="1"/>
    <col min="21" max="21" width="11.1796875" bestFit="1" customWidth="1"/>
    <col min="22" max="22" width="13.1796875" bestFit="1" customWidth="1"/>
    <col min="23" max="23" width="7.1796875" bestFit="1" customWidth="1"/>
    <col min="24" max="24" width="11.36328125" bestFit="1" customWidth="1"/>
    <col min="25" max="26" width="12.54296875" bestFit="1" customWidth="1"/>
  </cols>
  <sheetData>
    <row r="1" spans="1:26" x14ac:dyDescent="0.35">
      <c r="B1" s="66" t="s">
        <v>47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  <c r="P1" s="79" t="s">
        <v>12</v>
      </c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s="3" customFormat="1" ht="28.75" customHeight="1" x14ac:dyDescent="0.35">
      <c r="A2" s="2"/>
      <c r="B2" s="58" t="s">
        <v>0</v>
      </c>
      <c r="C2" s="58" t="s">
        <v>1</v>
      </c>
      <c r="D2" s="58" t="s">
        <v>2</v>
      </c>
      <c r="E2" s="58" t="s">
        <v>3</v>
      </c>
      <c r="F2" s="58" t="s">
        <v>4</v>
      </c>
      <c r="G2" s="58" t="s">
        <v>5</v>
      </c>
      <c r="H2" s="58" t="s">
        <v>6</v>
      </c>
      <c r="I2" s="58" t="s">
        <v>7</v>
      </c>
      <c r="J2" s="58" t="s">
        <v>8</v>
      </c>
      <c r="K2" s="58" t="s">
        <v>9</v>
      </c>
      <c r="L2" s="58" t="s">
        <v>10</v>
      </c>
      <c r="M2" s="58" t="s">
        <v>11</v>
      </c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x14ac:dyDescent="0.35">
      <c r="A3" s="4"/>
      <c r="B3" s="76">
        <v>44941</v>
      </c>
      <c r="C3" s="77">
        <v>218.9</v>
      </c>
      <c r="D3" s="77">
        <v>12.2</v>
      </c>
      <c r="E3" s="77">
        <v>209.8</v>
      </c>
      <c r="F3" s="77">
        <v>286.60000000000002</v>
      </c>
      <c r="G3" s="77">
        <v>46.5</v>
      </c>
      <c r="H3" s="77">
        <v>209.2</v>
      </c>
      <c r="I3" s="77">
        <v>26</v>
      </c>
      <c r="J3" s="77">
        <v>86.7</v>
      </c>
      <c r="K3" s="77">
        <v>420.9</v>
      </c>
      <c r="L3" s="77">
        <v>19.399999999999999</v>
      </c>
      <c r="M3" s="77">
        <v>1047.7</v>
      </c>
      <c r="P3" s="58" t="s">
        <v>1</v>
      </c>
      <c r="Q3" s="58" t="s">
        <v>2</v>
      </c>
      <c r="R3" s="58" t="s">
        <v>3</v>
      </c>
      <c r="S3" s="58" t="s">
        <v>4</v>
      </c>
      <c r="T3" s="58" t="s">
        <v>5</v>
      </c>
      <c r="U3" s="58" t="s">
        <v>6</v>
      </c>
      <c r="V3" s="58" t="s">
        <v>7</v>
      </c>
      <c r="W3" s="58" t="s">
        <v>8</v>
      </c>
      <c r="X3" s="58" t="s">
        <v>9</v>
      </c>
      <c r="Y3" s="58" t="s">
        <v>10</v>
      </c>
      <c r="Z3" s="58" t="s">
        <v>11</v>
      </c>
    </row>
    <row r="4" spans="1:26" x14ac:dyDescent="0.35">
      <c r="A4" s="4"/>
      <c r="B4" s="78">
        <v>44942</v>
      </c>
      <c r="C4" s="60">
        <v>218.9</v>
      </c>
      <c r="D4" s="60">
        <v>12.1</v>
      </c>
      <c r="E4" s="60">
        <v>209.8</v>
      </c>
      <c r="F4" s="60">
        <v>286.60000000000002</v>
      </c>
      <c r="G4" s="60">
        <v>46.5</v>
      </c>
      <c r="H4" s="60">
        <v>209.2</v>
      </c>
      <c r="I4" s="60">
        <v>26</v>
      </c>
      <c r="J4" s="60">
        <v>86.7</v>
      </c>
      <c r="K4" s="60">
        <v>420.4</v>
      </c>
      <c r="L4" s="60">
        <v>19.399999999999999</v>
      </c>
      <c r="M4" s="60">
        <v>1047.7</v>
      </c>
      <c r="P4" s="64">
        <f>LN(C4/C3)</f>
        <v>0</v>
      </c>
      <c r="Q4" s="64">
        <f>LN(D4/D3)</f>
        <v>-8.23049913651548E-3</v>
      </c>
      <c r="R4" s="64">
        <f t="shared" ref="R4:Z4" si="0">LN(E4/E3)</f>
        <v>0</v>
      </c>
      <c r="S4" s="64">
        <f t="shared" si="0"/>
        <v>0</v>
      </c>
      <c r="T4" s="64">
        <f t="shared" si="0"/>
        <v>0</v>
      </c>
      <c r="U4" s="64">
        <f t="shared" si="0"/>
        <v>0</v>
      </c>
      <c r="V4" s="64">
        <f t="shared" si="0"/>
        <v>0</v>
      </c>
      <c r="W4" s="64">
        <f t="shared" si="0"/>
        <v>0</v>
      </c>
      <c r="X4" s="64">
        <f t="shared" si="0"/>
        <v>-1.188636773728941E-3</v>
      </c>
      <c r="Y4" s="64">
        <f t="shared" si="0"/>
        <v>0</v>
      </c>
      <c r="Z4" s="64">
        <f t="shared" si="0"/>
        <v>0</v>
      </c>
    </row>
    <row r="5" spans="1:26" x14ac:dyDescent="0.35">
      <c r="A5" s="4"/>
      <c r="B5" s="76">
        <v>44943</v>
      </c>
      <c r="C5" s="77">
        <v>218.9</v>
      </c>
      <c r="D5" s="77">
        <v>12</v>
      </c>
      <c r="E5" s="77">
        <v>209.8</v>
      </c>
      <c r="F5" s="77">
        <v>286.60000000000002</v>
      </c>
      <c r="G5" s="77">
        <v>46.5</v>
      </c>
      <c r="H5" s="77">
        <v>209.2</v>
      </c>
      <c r="I5" s="77">
        <v>26</v>
      </c>
      <c r="J5" s="77">
        <v>86.7</v>
      </c>
      <c r="K5" s="77">
        <v>421</v>
      </c>
      <c r="L5" s="77">
        <v>19.3</v>
      </c>
      <c r="M5" s="77">
        <v>1047.7</v>
      </c>
      <c r="P5" s="64">
        <f t="shared" ref="P5:P68" si="1">LN(C5/C4)</f>
        <v>0</v>
      </c>
      <c r="Q5" s="64">
        <f t="shared" ref="Q5:Q68" si="2">LN(D5/D4)</f>
        <v>-8.2988028146950658E-3</v>
      </c>
      <c r="R5" s="64">
        <f t="shared" ref="R5:R68" si="3">LN(E5/E4)</f>
        <v>0</v>
      </c>
      <c r="S5" s="64">
        <f t="shared" ref="S5:S68" si="4">LN(F5/F4)</f>
        <v>0</v>
      </c>
      <c r="T5" s="64">
        <f t="shared" ref="T5:T68" si="5">LN(G5/G4)</f>
        <v>0</v>
      </c>
      <c r="U5" s="64">
        <f t="shared" ref="U5:U68" si="6">LN(H5/H4)</f>
        <v>0</v>
      </c>
      <c r="V5" s="64">
        <f t="shared" ref="V5:V68" si="7">LN(I5/I4)</f>
        <v>0</v>
      </c>
      <c r="W5" s="64">
        <f t="shared" ref="W5:W68" si="8">LN(J5/J4)</f>
        <v>0</v>
      </c>
      <c r="X5" s="64">
        <f t="shared" ref="X5:X68" si="9">LN(K5/K4)</f>
        <v>1.4261946795855211E-3</v>
      </c>
      <c r="Y5" s="64">
        <f t="shared" ref="Y5:Y68" si="10">LN(L5/L4)</f>
        <v>-5.1679701584424493E-3</v>
      </c>
      <c r="Z5" s="64">
        <f t="shared" ref="Z5:Z68" si="11">LN(M5/M4)</f>
        <v>0</v>
      </c>
    </row>
    <row r="6" spans="1:26" x14ac:dyDescent="0.35">
      <c r="A6" s="4"/>
      <c r="B6" s="78">
        <v>44944</v>
      </c>
      <c r="C6" s="60">
        <v>218.9</v>
      </c>
      <c r="D6" s="60">
        <v>11.9</v>
      </c>
      <c r="E6" s="60">
        <v>209.8</v>
      </c>
      <c r="F6" s="60">
        <v>286.60000000000002</v>
      </c>
      <c r="G6" s="60">
        <v>46.5</v>
      </c>
      <c r="H6" s="60">
        <v>209.2</v>
      </c>
      <c r="I6" s="60">
        <v>26</v>
      </c>
      <c r="J6" s="60">
        <v>86.7</v>
      </c>
      <c r="K6" s="60">
        <v>421.3</v>
      </c>
      <c r="L6" s="60">
        <v>19.5</v>
      </c>
      <c r="M6" s="60">
        <v>1047.7</v>
      </c>
      <c r="P6" s="64">
        <f t="shared" si="1"/>
        <v>0</v>
      </c>
      <c r="Q6" s="64">
        <f t="shared" si="2"/>
        <v>-8.3682496705165792E-3</v>
      </c>
      <c r="R6" s="64">
        <f t="shared" si="3"/>
        <v>0</v>
      </c>
      <c r="S6" s="64">
        <f t="shared" si="4"/>
        <v>0</v>
      </c>
      <c r="T6" s="64">
        <f t="shared" si="5"/>
        <v>0</v>
      </c>
      <c r="U6" s="64">
        <f t="shared" si="6"/>
        <v>0</v>
      </c>
      <c r="V6" s="64">
        <f t="shared" si="7"/>
        <v>0</v>
      </c>
      <c r="W6" s="64">
        <f t="shared" si="8"/>
        <v>0</v>
      </c>
      <c r="X6" s="64">
        <f t="shared" si="9"/>
        <v>7.1233530258936831E-4</v>
      </c>
      <c r="Y6" s="64">
        <f t="shared" si="10"/>
        <v>1.0309369658861287E-2</v>
      </c>
      <c r="Z6" s="64">
        <f t="shared" si="11"/>
        <v>0</v>
      </c>
    </row>
    <row r="7" spans="1:26" x14ac:dyDescent="0.35">
      <c r="A7" s="4"/>
      <c r="B7" s="76">
        <v>44945</v>
      </c>
      <c r="C7" s="77">
        <v>218.9</v>
      </c>
      <c r="D7" s="77">
        <v>11.8</v>
      </c>
      <c r="E7" s="77">
        <v>209.8</v>
      </c>
      <c r="F7" s="77">
        <v>286.60000000000002</v>
      </c>
      <c r="G7" s="77">
        <v>46.5</v>
      </c>
      <c r="H7" s="77">
        <v>209.2</v>
      </c>
      <c r="I7" s="77">
        <v>26</v>
      </c>
      <c r="J7" s="77">
        <v>86.7</v>
      </c>
      <c r="K7" s="77">
        <v>427.4</v>
      </c>
      <c r="L7" s="77">
        <v>19.399999999999999</v>
      </c>
      <c r="M7" s="77">
        <v>1047.7</v>
      </c>
      <c r="P7" s="64">
        <f t="shared" si="1"/>
        <v>0</v>
      </c>
      <c r="Q7" s="64">
        <f t="shared" si="2"/>
        <v>-8.4388686458645949E-3</v>
      </c>
      <c r="R7" s="64">
        <f t="shared" si="3"/>
        <v>0</v>
      </c>
      <c r="S7" s="64">
        <f t="shared" si="4"/>
        <v>0</v>
      </c>
      <c r="T7" s="64">
        <f t="shared" si="5"/>
        <v>0</v>
      </c>
      <c r="U7" s="64">
        <f t="shared" si="6"/>
        <v>0</v>
      </c>
      <c r="V7" s="64">
        <f t="shared" si="7"/>
        <v>0</v>
      </c>
      <c r="W7" s="64">
        <f t="shared" si="8"/>
        <v>0</v>
      </c>
      <c r="X7" s="64">
        <f t="shared" si="9"/>
        <v>1.4375173900076298E-2</v>
      </c>
      <c r="Y7" s="64">
        <f t="shared" si="10"/>
        <v>-5.1413995004187642E-3</v>
      </c>
      <c r="Z7" s="64">
        <f t="shared" si="11"/>
        <v>0</v>
      </c>
    </row>
    <row r="8" spans="1:26" x14ac:dyDescent="0.35">
      <c r="A8" s="4"/>
      <c r="B8" s="78">
        <v>44948</v>
      </c>
      <c r="C8" s="60">
        <v>218.9</v>
      </c>
      <c r="D8" s="60">
        <v>11.7</v>
      </c>
      <c r="E8" s="60">
        <v>209.8</v>
      </c>
      <c r="F8" s="60">
        <v>286.60000000000002</v>
      </c>
      <c r="G8" s="60">
        <v>46.5</v>
      </c>
      <c r="H8" s="60">
        <v>209.2</v>
      </c>
      <c r="I8" s="60">
        <v>26</v>
      </c>
      <c r="J8" s="60">
        <v>86.7</v>
      </c>
      <c r="K8" s="60">
        <v>424</v>
      </c>
      <c r="L8" s="60">
        <v>19.2</v>
      </c>
      <c r="M8" s="60">
        <v>1047.7</v>
      </c>
      <c r="P8" s="64">
        <f t="shared" si="1"/>
        <v>0</v>
      </c>
      <c r="Q8" s="64">
        <f t="shared" si="2"/>
        <v>-8.5106896679087302E-3</v>
      </c>
      <c r="R8" s="64">
        <f t="shared" si="3"/>
        <v>0</v>
      </c>
      <c r="S8" s="64">
        <f t="shared" si="4"/>
        <v>0</v>
      </c>
      <c r="T8" s="64">
        <f t="shared" si="5"/>
        <v>0</v>
      </c>
      <c r="U8" s="64">
        <f t="shared" si="6"/>
        <v>0</v>
      </c>
      <c r="V8" s="64">
        <f t="shared" si="7"/>
        <v>0</v>
      </c>
      <c r="W8" s="64">
        <f t="shared" si="8"/>
        <v>0</v>
      </c>
      <c r="X8" s="64">
        <f t="shared" si="9"/>
        <v>-7.9868876530894573E-3</v>
      </c>
      <c r="Y8" s="64">
        <f t="shared" si="10"/>
        <v>-1.0362787035546547E-2</v>
      </c>
      <c r="Z8" s="64">
        <f t="shared" si="11"/>
        <v>0</v>
      </c>
    </row>
    <row r="9" spans="1:26" x14ac:dyDescent="0.35">
      <c r="A9" s="4"/>
      <c r="B9" s="76">
        <v>44949</v>
      </c>
      <c r="C9" s="77">
        <v>218.9</v>
      </c>
      <c r="D9" s="77">
        <v>11.6</v>
      </c>
      <c r="E9" s="77">
        <v>209.8</v>
      </c>
      <c r="F9" s="77">
        <v>286.60000000000002</v>
      </c>
      <c r="G9" s="77">
        <v>46.5</v>
      </c>
      <c r="H9" s="77">
        <v>209.2</v>
      </c>
      <c r="I9" s="77">
        <v>26</v>
      </c>
      <c r="J9" s="77">
        <v>86.7</v>
      </c>
      <c r="K9" s="77">
        <v>443.9</v>
      </c>
      <c r="L9" s="77">
        <v>19.5</v>
      </c>
      <c r="M9" s="77">
        <v>1047.7</v>
      </c>
      <c r="P9" s="64">
        <f t="shared" si="1"/>
        <v>0</v>
      </c>
      <c r="Q9" s="64">
        <f t="shared" si="2"/>
        <v>-8.5837436913914419E-3</v>
      </c>
      <c r="R9" s="64">
        <f t="shared" si="3"/>
        <v>0</v>
      </c>
      <c r="S9" s="64">
        <f t="shared" si="4"/>
        <v>0</v>
      </c>
      <c r="T9" s="64">
        <f t="shared" si="5"/>
        <v>0</v>
      </c>
      <c r="U9" s="64">
        <f t="shared" si="6"/>
        <v>0</v>
      </c>
      <c r="V9" s="64">
        <f t="shared" si="7"/>
        <v>0</v>
      </c>
      <c r="W9" s="64">
        <f t="shared" si="8"/>
        <v>0</v>
      </c>
      <c r="X9" s="64">
        <f t="shared" si="9"/>
        <v>4.5865856608031774E-2</v>
      </c>
      <c r="Y9" s="64">
        <f t="shared" si="10"/>
        <v>1.5504186535965254E-2</v>
      </c>
      <c r="Z9" s="64">
        <f t="shared" si="11"/>
        <v>0</v>
      </c>
    </row>
    <row r="10" spans="1:26" x14ac:dyDescent="0.35">
      <c r="A10" s="4"/>
      <c r="B10" s="78">
        <v>44950</v>
      </c>
      <c r="C10" s="60">
        <v>218.9</v>
      </c>
      <c r="D10" s="60">
        <v>11.5</v>
      </c>
      <c r="E10" s="60">
        <v>209.8</v>
      </c>
      <c r="F10" s="60">
        <v>286.60000000000002</v>
      </c>
      <c r="G10" s="60">
        <v>46.5</v>
      </c>
      <c r="H10" s="60">
        <v>209.2</v>
      </c>
      <c r="I10" s="60">
        <v>26</v>
      </c>
      <c r="J10" s="60">
        <v>86.7</v>
      </c>
      <c r="K10" s="60">
        <v>445.2</v>
      </c>
      <c r="L10" s="60">
        <v>19.3</v>
      </c>
      <c r="M10" s="60">
        <v>1047.7</v>
      </c>
      <c r="P10" s="64">
        <f t="shared" si="1"/>
        <v>0</v>
      </c>
      <c r="Q10" s="64">
        <f t="shared" si="2"/>
        <v>-8.6580627431145415E-3</v>
      </c>
      <c r="R10" s="64">
        <f t="shared" si="3"/>
        <v>0</v>
      </c>
      <c r="S10" s="64">
        <f t="shared" si="4"/>
        <v>0</v>
      </c>
      <c r="T10" s="64">
        <f t="shared" si="5"/>
        <v>0</v>
      </c>
      <c r="U10" s="64">
        <f t="shared" si="6"/>
        <v>0</v>
      </c>
      <c r="V10" s="64">
        <f t="shared" si="7"/>
        <v>0</v>
      </c>
      <c r="W10" s="64">
        <f t="shared" si="8"/>
        <v>0</v>
      </c>
      <c r="X10" s="64">
        <f t="shared" si="9"/>
        <v>2.92430756140015E-3</v>
      </c>
      <c r="Y10" s="64">
        <f t="shared" si="10"/>
        <v>-1.0309369658861213E-2</v>
      </c>
      <c r="Z10" s="64">
        <f t="shared" si="11"/>
        <v>0</v>
      </c>
    </row>
    <row r="11" spans="1:26" x14ac:dyDescent="0.35">
      <c r="A11" s="4"/>
      <c r="B11" s="76">
        <v>44951</v>
      </c>
      <c r="C11" s="77">
        <v>218.9</v>
      </c>
      <c r="D11" s="77">
        <v>11.4</v>
      </c>
      <c r="E11" s="77">
        <v>209.8</v>
      </c>
      <c r="F11" s="77">
        <v>286.60000000000002</v>
      </c>
      <c r="G11" s="77">
        <v>46.5</v>
      </c>
      <c r="H11" s="77">
        <v>209.2</v>
      </c>
      <c r="I11" s="77">
        <v>26</v>
      </c>
      <c r="J11" s="77">
        <v>86.7</v>
      </c>
      <c r="K11" s="77">
        <v>433.2</v>
      </c>
      <c r="L11" s="77">
        <v>19.2</v>
      </c>
      <c r="M11" s="77">
        <v>1047.7</v>
      </c>
      <c r="P11" s="64">
        <f t="shared" si="1"/>
        <v>0</v>
      </c>
      <c r="Q11" s="64">
        <f t="shared" si="2"/>
        <v>-8.7336799687545534E-3</v>
      </c>
      <c r="R11" s="64">
        <f t="shared" si="3"/>
        <v>0</v>
      </c>
      <c r="S11" s="64">
        <f t="shared" si="4"/>
        <v>0</v>
      </c>
      <c r="T11" s="64">
        <f t="shared" si="5"/>
        <v>0</v>
      </c>
      <c r="U11" s="64">
        <f t="shared" si="6"/>
        <v>0</v>
      </c>
      <c r="V11" s="64">
        <f t="shared" si="7"/>
        <v>0</v>
      </c>
      <c r="W11" s="64">
        <f t="shared" si="8"/>
        <v>0</v>
      </c>
      <c r="X11" s="64">
        <f t="shared" si="9"/>
        <v>-2.7324104274554246E-2</v>
      </c>
      <c r="Y11" s="64">
        <f t="shared" si="10"/>
        <v>-5.1948168771040228E-3</v>
      </c>
      <c r="Z11" s="64">
        <f t="shared" si="11"/>
        <v>0</v>
      </c>
    </row>
    <row r="12" spans="1:26" x14ac:dyDescent="0.35">
      <c r="A12" s="4"/>
      <c r="B12" s="78">
        <v>44952</v>
      </c>
      <c r="C12" s="60">
        <v>218.9</v>
      </c>
      <c r="D12" s="60">
        <v>11.3</v>
      </c>
      <c r="E12" s="60">
        <v>209.8</v>
      </c>
      <c r="F12" s="60">
        <v>286.60000000000002</v>
      </c>
      <c r="G12" s="60">
        <v>46.5</v>
      </c>
      <c r="H12" s="60">
        <v>209.2</v>
      </c>
      <c r="I12" s="60">
        <v>26</v>
      </c>
      <c r="J12" s="60">
        <v>86.7</v>
      </c>
      <c r="K12" s="60">
        <v>430.5</v>
      </c>
      <c r="L12" s="60">
        <v>19.2</v>
      </c>
      <c r="M12" s="60">
        <v>1047.7</v>
      </c>
      <c r="P12" s="64">
        <f t="shared" si="1"/>
        <v>0</v>
      </c>
      <c r="Q12" s="64">
        <f t="shared" si="2"/>
        <v>-8.810629682154807E-3</v>
      </c>
      <c r="R12" s="64">
        <f t="shared" si="3"/>
        <v>0</v>
      </c>
      <c r="S12" s="64">
        <f t="shared" si="4"/>
        <v>0</v>
      </c>
      <c r="T12" s="64">
        <f t="shared" si="5"/>
        <v>0</v>
      </c>
      <c r="U12" s="64">
        <f t="shared" si="6"/>
        <v>0</v>
      </c>
      <c r="V12" s="64">
        <f t="shared" si="7"/>
        <v>0</v>
      </c>
      <c r="W12" s="64">
        <f t="shared" si="8"/>
        <v>0</v>
      </c>
      <c r="X12" s="64">
        <f t="shared" si="9"/>
        <v>-6.2521912590500512E-3</v>
      </c>
      <c r="Y12" s="64">
        <f t="shared" si="10"/>
        <v>0</v>
      </c>
      <c r="Z12" s="64">
        <f t="shared" si="11"/>
        <v>0</v>
      </c>
    </row>
    <row r="13" spans="1:26" x14ac:dyDescent="0.35">
      <c r="A13" s="4"/>
      <c r="B13" s="76">
        <v>44955</v>
      </c>
      <c r="C13" s="77">
        <v>218.9</v>
      </c>
      <c r="D13" s="77">
        <v>11.2</v>
      </c>
      <c r="E13" s="77">
        <v>209.8</v>
      </c>
      <c r="F13" s="77">
        <v>286.60000000000002</v>
      </c>
      <c r="G13" s="77">
        <v>46.5</v>
      </c>
      <c r="H13" s="77">
        <v>209.2</v>
      </c>
      <c r="I13" s="77">
        <v>26</v>
      </c>
      <c r="J13" s="77">
        <v>86.7</v>
      </c>
      <c r="K13" s="77">
        <v>419.6</v>
      </c>
      <c r="L13" s="77">
        <v>19.2</v>
      </c>
      <c r="M13" s="77">
        <v>1047.7</v>
      </c>
      <c r="P13" s="64">
        <f t="shared" si="1"/>
        <v>0</v>
      </c>
      <c r="Q13" s="64">
        <f t="shared" si="2"/>
        <v>-8.888947417246152E-3</v>
      </c>
      <c r="R13" s="64">
        <f t="shared" si="3"/>
        <v>0</v>
      </c>
      <c r="S13" s="64">
        <f t="shared" si="4"/>
        <v>0</v>
      </c>
      <c r="T13" s="64">
        <f t="shared" si="5"/>
        <v>0</v>
      </c>
      <c r="U13" s="64">
        <f t="shared" si="6"/>
        <v>0</v>
      </c>
      <c r="V13" s="64">
        <f t="shared" si="7"/>
        <v>0</v>
      </c>
      <c r="W13" s="64">
        <f t="shared" si="8"/>
        <v>0</v>
      </c>
      <c r="X13" s="64">
        <f t="shared" si="9"/>
        <v>-2.5645447345643349E-2</v>
      </c>
      <c r="Y13" s="64">
        <f t="shared" si="10"/>
        <v>0</v>
      </c>
      <c r="Z13" s="64">
        <f t="shared" si="11"/>
        <v>0</v>
      </c>
    </row>
    <row r="14" spans="1:26" x14ac:dyDescent="0.35">
      <c r="A14" s="4"/>
      <c r="B14" s="78">
        <v>44956</v>
      </c>
      <c r="C14" s="60">
        <v>218.9</v>
      </c>
      <c r="D14" s="60">
        <v>11.1</v>
      </c>
      <c r="E14" s="60">
        <v>209.8</v>
      </c>
      <c r="F14" s="60">
        <v>286.60000000000002</v>
      </c>
      <c r="G14" s="60">
        <v>46.5</v>
      </c>
      <c r="H14" s="60">
        <v>209.2</v>
      </c>
      <c r="I14" s="60">
        <v>26</v>
      </c>
      <c r="J14" s="60">
        <v>86.7</v>
      </c>
      <c r="K14" s="60">
        <v>421.6</v>
      </c>
      <c r="L14" s="60">
        <v>19.399999999999999</v>
      </c>
      <c r="M14" s="60">
        <v>1047.7</v>
      </c>
      <c r="P14" s="64">
        <f t="shared" si="1"/>
        <v>0</v>
      </c>
      <c r="Q14" s="64">
        <f>LN(D14/D13)</f>
        <v>-8.9686699827603751E-3</v>
      </c>
      <c r="R14" s="64">
        <f t="shared" si="3"/>
        <v>0</v>
      </c>
      <c r="S14" s="64">
        <f t="shared" si="4"/>
        <v>0</v>
      </c>
      <c r="T14" s="64">
        <f t="shared" si="5"/>
        <v>0</v>
      </c>
      <c r="U14" s="64">
        <f t="shared" si="6"/>
        <v>0</v>
      </c>
      <c r="V14" s="64">
        <f t="shared" si="7"/>
        <v>0</v>
      </c>
      <c r="W14" s="64">
        <f t="shared" si="8"/>
        <v>0</v>
      </c>
      <c r="X14" s="64">
        <f t="shared" si="9"/>
        <v>4.7551207050105107E-3</v>
      </c>
      <c r="Y14" s="64">
        <f t="shared" si="10"/>
        <v>1.0362787035546658E-2</v>
      </c>
      <c r="Z14" s="64">
        <f t="shared" si="11"/>
        <v>0</v>
      </c>
    </row>
    <row r="15" spans="1:26" x14ac:dyDescent="0.35">
      <c r="A15" s="4"/>
      <c r="B15" s="76">
        <v>44957</v>
      </c>
      <c r="C15" s="77">
        <v>218.9</v>
      </c>
      <c r="D15" s="77">
        <v>11</v>
      </c>
      <c r="E15" s="77">
        <v>209.8</v>
      </c>
      <c r="F15" s="77">
        <v>286.60000000000002</v>
      </c>
      <c r="G15" s="77">
        <v>46.5</v>
      </c>
      <c r="H15" s="77">
        <v>209.2</v>
      </c>
      <c r="I15" s="77">
        <v>26</v>
      </c>
      <c r="J15" s="77">
        <v>86.7</v>
      </c>
      <c r="K15" s="77">
        <v>425.1</v>
      </c>
      <c r="L15" s="77">
        <v>19.600000000000001</v>
      </c>
      <c r="M15" s="77">
        <v>1047.7</v>
      </c>
      <c r="P15" s="64">
        <f t="shared" si="1"/>
        <v>0</v>
      </c>
      <c r="Q15" s="64">
        <f t="shared" si="2"/>
        <v>-9.0498355199179273E-3</v>
      </c>
      <c r="R15" s="64">
        <f t="shared" si="3"/>
        <v>0</v>
      </c>
      <c r="S15" s="64">
        <f t="shared" si="4"/>
        <v>0</v>
      </c>
      <c r="T15" s="64">
        <f t="shared" si="5"/>
        <v>0</v>
      </c>
      <c r="U15" s="64">
        <f t="shared" si="6"/>
        <v>0</v>
      </c>
      <c r="V15" s="64">
        <f t="shared" si="7"/>
        <v>0</v>
      </c>
      <c r="W15" s="64">
        <f t="shared" si="8"/>
        <v>0</v>
      </c>
      <c r="X15" s="64">
        <f t="shared" si="9"/>
        <v>8.2674381375918721E-3</v>
      </c>
      <c r="Y15" s="64">
        <f t="shared" si="10"/>
        <v>1.0256500167189282E-2</v>
      </c>
      <c r="Z15" s="64">
        <f t="shared" si="11"/>
        <v>0</v>
      </c>
    </row>
    <row r="16" spans="1:26" x14ac:dyDescent="0.35">
      <c r="A16" s="4"/>
      <c r="B16" s="78">
        <v>44958</v>
      </c>
      <c r="C16" s="60">
        <v>218.9</v>
      </c>
      <c r="D16" s="60">
        <v>10.9</v>
      </c>
      <c r="E16" s="60">
        <v>209.8</v>
      </c>
      <c r="F16" s="60">
        <v>286.60000000000002</v>
      </c>
      <c r="G16" s="60">
        <v>46.5</v>
      </c>
      <c r="H16" s="60">
        <v>209.2</v>
      </c>
      <c r="I16" s="60">
        <v>26</v>
      </c>
      <c r="J16" s="60">
        <v>86.7</v>
      </c>
      <c r="K16" s="60">
        <v>427.2</v>
      </c>
      <c r="L16" s="60">
        <v>19.5</v>
      </c>
      <c r="M16" s="60">
        <v>1047.7</v>
      </c>
      <c r="P16" s="64">
        <f t="shared" si="1"/>
        <v>0</v>
      </c>
      <c r="Q16" s="64">
        <f t="shared" si="2"/>
        <v>-9.1324835632724741E-3</v>
      </c>
      <c r="R16" s="64">
        <f t="shared" si="3"/>
        <v>0</v>
      </c>
      <c r="S16" s="64">
        <f t="shared" si="4"/>
        <v>0</v>
      </c>
      <c r="T16" s="64">
        <f t="shared" si="5"/>
        <v>0</v>
      </c>
      <c r="U16" s="64">
        <f t="shared" si="6"/>
        <v>0</v>
      </c>
      <c r="V16" s="64">
        <f t="shared" si="7"/>
        <v>0</v>
      </c>
      <c r="W16" s="64">
        <f t="shared" si="8"/>
        <v>0</v>
      </c>
      <c r="X16" s="64">
        <f t="shared" si="9"/>
        <v>4.9278522812404744E-3</v>
      </c>
      <c r="Y16" s="64">
        <f t="shared" si="10"/>
        <v>-5.1151006667704887E-3</v>
      </c>
      <c r="Z16" s="64">
        <f t="shared" si="11"/>
        <v>0</v>
      </c>
    </row>
    <row r="17" spans="1:26" x14ac:dyDescent="0.35">
      <c r="A17" s="4"/>
      <c r="B17" s="76">
        <v>44959</v>
      </c>
      <c r="C17" s="77">
        <v>218.9</v>
      </c>
      <c r="D17" s="77">
        <v>10.8</v>
      </c>
      <c r="E17" s="77">
        <v>209.8</v>
      </c>
      <c r="F17" s="77">
        <v>286.60000000000002</v>
      </c>
      <c r="G17" s="77">
        <v>46.5</v>
      </c>
      <c r="H17" s="77">
        <v>209.2</v>
      </c>
      <c r="I17" s="77">
        <v>26</v>
      </c>
      <c r="J17" s="77">
        <v>86.7</v>
      </c>
      <c r="K17" s="77">
        <v>447.7</v>
      </c>
      <c r="L17" s="77">
        <v>19.600000000000001</v>
      </c>
      <c r="M17" s="77">
        <v>1047.7</v>
      </c>
      <c r="P17" s="64">
        <f t="shared" si="1"/>
        <v>0</v>
      </c>
      <c r="Q17" s="64">
        <f t="shared" si="2"/>
        <v>-9.2166551049239522E-3</v>
      </c>
      <c r="R17" s="64">
        <f t="shared" si="3"/>
        <v>0</v>
      </c>
      <c r="S17" s="64">
        <f t="shared" si="4"/>
        <v>0</v>
      </c>
      <c r="T17" s="64">
        <f t="shared" si="5"/>
        <v>0</v>
      </c>
      <c r="U17" s="64">
        <f t="shared" si="6"/>
        <v>0</v>
      </c>
      <c r="V17" s="64">
        <f t="shared" si="7"/>
        <v>0</v>
      </c>
      <c r="W17" s="64">
        <f t="shared" si="8"/>
        <v>0</v>
      </c>
      <c r="X17" s="64">
        <f t="shared" si="9"/>
        <v>4.6871077600934702E-2</v>
      </c>
      <c r="Y17" s="64">
        <f t="shared" si="10"/>
        <v>5.1151006667704089E-3</v>
      </c>
      <c r="Z17" s="64">
        <f t="shared" si="11"/>
        <v>0</v>
      </c>
    </row>
    <row r="18" spans="1:26" x14ac:dyDescent="0.35">
      <c r="A18" s="4"/>
      <c r="B18" s="78">
        <v>44962</v>
      </c>
      <c r="C18" s="60">
        <v>218.9</v>
      </c>
      <c r="D18" s="60">
        <v>10.7</v>
      </c>
      <c r="E18" s="60">
        <v>209.8</v>
      </c>
      <c r="F18" s="60">
        <v>286.60000000000002</v>
      </c>
      <c r="G18" s="60">
        <v>46.5</v>
      </c>
      <c r="H18" s="60">
        <v>210.3</v>
      </c>
      <c r="I18" s="60">
        <v>26</v>
      </c>
      <c r="J18" s="60">
        <v>86.7</v>
      </c>
      <c r="K18" s="60">
        <v>446.4</v>
      </c>
      <c r="L18" s="60">
        <v>20</v>
      </c>
      <c r="M18" s="60">
        <v>1047.7</v>
      </c>
      <c r="P18" s="64">
        <f t="shared" si="1"/>
        <v>0</v>
      </c>
      <c r="Q18" s="64">
        <f t="shared" si="2"/>
        <v>-9.302392662313674E-3</v>
      </c>
      <c r="R18" s="64">
        <f t="shared" si="3"/>
        <v>0</v>
      </c>
      <c r="S18" s="64">
        <f t="shared" si="4"/>
        <v>0</v>
      </c>
      <c r="T18" s="64">
        <f t="shared" si="5"/>
        <v>0</v>
      </c>
      <c r="U18" s="64">
        <f t="shared" si="6"/>
        <v>5.2443505178864369E-3</v>
      </c>
      <c r="V18" s="64">
        <f t="shared" si="7"/>
        <v>0</v>
      </c>
      <c r="W18" s="64">
        <f t="shared" si="8"/>
        <v>0</v>
      </c>
      <c r="X18" s="64">
        <f t="shared" si="9"/>
        <v>-2.9079541798187258E-3</v>
      </c>
      <c r="Y18" s="64">
        <f t="shared" si="10"/>
        <v>2.0202707317519469E-2</v>
      </c>
      <c r="Z18" s="64">
        <f t="shared" si="11"/>
        <v>0</v>
      </c>
    </row>
    <row r="19" spans="1:26" x14ac:dyDescent="0.35">
      <c r="A19" s="4"/>
      <c r="B19" s="76">
        <v>44963</v>
      </c>
      <c r="C19" s="77">
        <v>218.9</v>
      </c>
      <c r="D19" s="77">
        <v>10.6</v>
      </c>
      <c r="E19" s="77">
        <v>209.8</v>
      </c>
      <c r="F19" s="77">
        <v>286.60000000000002</v>
      </c>
      <c r="G19" s="77">
        <v>46.5</v>
      </c>
      <c r="H19" s="77">
        <v>209.3</v>
      </c>
      <c r="I19" s="77">
        <v>26</v>
      </c>
      <c r="J19" s="77">
        <v>86.7</v>
      </c>
      <c r="K19" s="77">
        <v>443.1</v>
      </c>
      <c r="L19" s="77">
        <v>20</v>
      </c>
      <c r="M19" s="77">
        <v>1047.7</v>
      </c>
      <c r="P19" s="64">
        <f t="shared" si="1"/>
        <v>0</v>
      </c>
      <c r="Q19" s="64">
        <f t="shared" si="2"/>
        <v>-9.3897403498390316E-3</v>
      </c>
      <c r="R19" s="64">
        <f t="shared" si="3"/>
        <v>0</v>
      </c>
      <c r="S19" s="64">
        <f t="shared" si="4"/>
        <v>0</v>
      </c>
      <c r="T19" s="64">
        <f t="shared" si="5"/>
        <v>0</v>
      </c>
      <c r="U19" s="64">
        <f t="shared" si="6"/>
        <v>-4.766453256700034E-3</v>
      </c>
      <c r="V19" s="64">
        <f t="shared" si="7"/>
        <v>0</v>
      </c>
      <c r="W19" s="64">
        <f t="shared" si="8"/>
        <v>0</v>
      </c>
      <c r="X19" s="64">
        <f t="shared" si="9"/>
        <v>-7.4199328616573112E-3</v>
      </c>
      <c r="Y19" s="64">
        <f t="shared" si="10"/>
        <v>0</v>
      </c>
      <c r="Z19" s="64">
        <f t="shared" si="11"/>
        <v>0</v>
      </c>
    </row>
    <row r="20" spans="1:26" x14ac:dyDescent="0.35">
      <c r="A20" s="4"/>
      <c r="B20" s="78">
        <v>44964</v>
      </c>
      <c r="C20" s="60">
        <v>218.9</v>
      </c>
      <c r="D20" s="60">
        <v>10.5</v>
      </c>
      <c r="E20" s="60">
        <v>209.8</v>
      </c>
      <c r="F20" s="60">
        <v>286.60000000000002</v>
      </c>
      <c r="G20" s="60">
        <v>46.5</v>
      </c>
      <c r="H20" s="60">
        <v>209.2</v>
      </c>
      <c r="I20" s="60">
        <v>26</v>
      </c>
      <c r="J20" s="60">
        <v>86.7</v>
      </c>
      <c r="K20" s="60">
        <v>438.6</v>
      </c>
      <c r="L20" s="60">
        <v>19.899999999999999</v>
      </c>
      <c r="M20" s="60">
        <v>1047.7</v>
      </c>
      <c r="P20" s="64">
        <f t="shared" si="1"/>
        <v>0</v>
      </c>
      <c r="Q20" s="64">
        <f t="shared" si="2"/>
        <v>-9.47874395454377E-3</v>
      </c>
      <c r="R20" s="64">
        <f t="shared" si="3"/>
        <v>0</v>
      </c>
      <c r="S20" s="64">
        <f t="shared" si="4"/>
        <v>0</v>
      </c>
      <c r="T20" s="64">
        <f t="shared" si="5"/>
        <v>0</v>
      </c>
      <c r="U20" s="64">
        <f t="shared" si="6"/>
        <v>-4.778972611863072E-4</v>
      </c>
      <c r="V20" s="64">
        <f t="shared" si="7"/>
        <v>0</v>
      </c>
      <c r="W20" s="64">
        <f t="shared" si="8"/>
        <v>0</v>
      </c>
      <c r="X20" s="64">
        <f t="shared" si="9"/>
        <v>-1.0207642221655997E-2</v>
      </c>
      <c r="Y20" s="64">
        <f t="shared" si="10"/>
        <v>-5.0125418235443982E-3</v>
      </c>
      <c r="Z20" s="64">
        <f t="shared" si="11"/>
        <v>0</v>
      </c>
    </row>
    <row r="21" spans="1:26" x14ac:dyDescent="0.35">
      <c r="A21" s="4"/>
      <c r="B21" s="76">
        <v>44965</v>
      </c>
      <c r="C21" s="77">
        <v>218.9</v>
      </c>
      <c r="D21" s="77">
        <v>10.4</v>
      </c>
      <c r="E21" s="77">
        <v>209.8</v>
      </c>
      <c r="F21" s="77">
        <v>286.60000000000002</v>
      </c>
      <c r="G21" s="77">
        <v>46.5</v>
      </c>
      <c r="H21" s="77">
        <v>209.2</v>
      </c>
      <c r="I21" s="77">
        <v>26</v>
      </c>
      <c r="J21" s="77">
        <v>86.7</v>
      </c>
      <c r="K21" s="77">
        <v>460.7</v>
      </c>
      <c r="L21" s="77">
        <v>19.899999999999999</v>
      </c>
      <c r="M21" s="77">
        <v>1047.7</v>
      </c>
      <c r="P21" s="64">
        <f t="shared" si="1"/>
        <v>0</v>
      </c>
      <c r="Q21" s="64">
        <f t="shared" si="2"/>
        <v>-9.5694510161506725E-3</v>
      </c>
      <c r="R21" s="64">
        <f t="shared" si="3"/>
        <v>0</v>
      </c>
      <c r="S21" s="64">
        <f t="shared" si="4"/>
        <v>0</v>
      </c>
      <c r="T21" s="64">
        <f t="shared" si="5"/>
        <v>0</v>
      </c>
      <c r="U21" s="64">
        <f t="shared" si="6"/>
        <v>0</v>
      </c>
      <c r="V21" s="64">
        <f t="shared" si="7"/>
        <v>0</v>
      </c>
      <c r="W21" s="64">
        <f t="shared" si="8"/>
        <v>0</v>
      </c>
      <c r="X21" s="64">
        <f t="shared" si="9"/>
        <v>4.9159235958083351E-2</v>
      </c>
      <c r="Y21" s="64">
        <f t="shared" si="10"/>
        <v>0</v>
      </c>
      <c r="Z21" s="64">
        <f t="shared" si="11"/>
        <v>0</v>
      </c>
    </row>
    <row r="22" spans="1:26" x14ac:dyDescent="0.35">
      <c r="A22" s="4"/>
      <c r="B22" s="78">
        <v>44966</v>
      </c>
      <c r="C22" s="60">
        <v>218.9</v>
      </c>
      <c r="D22" s="60">
        <v>10.3</v>
      </c>
      <c r="E22" s="60">
        <v>209.8</v>
      </c>
      <c r="F22" s="60">
        <v>286.60000000000002</v>
      </c>
      <c r="G22" s="60">
        <v>46.5</v>
      </c>
      <c r="H22" s="60">
        <v>209.2</v>
      </c>
      <c r="I22" s="60">
        <v>26</v>
      </c>
      <c r="J22" s="60">
        <v>86.7</v>
      </c>
      <c r="K22" s="60">
        <v>451.7</v>
      </c>
      <c r="L22" s="60">
        <v>20</v>
      </c>
      <c r="M22" s="60">
        <v>1047.7</v>
      </c>
      <c r="P22" s="64">
        <f t="shared" si="1"/>
        <v>0</v>
      </c>
      <c r="Q22" s="64">
        <f t="shared" si="2"/>
        <v>-9.6619109117368589E-3</v>
      </c>
      <c r="R22" s="64">
        <f t="shared" si="3"/>
        <v>0</v>
      </c>
      <c r="S22" s="64">
        <f t="shared" si="4"/>
        <v>0</v>
      </c>
      <c r="T22" s="64">
        <f t="shared" si="5"/>
        <v>0</v>
      </c>
      <c r="U22" s="64">
        <f t="shared" si="6"/>
        <v>0</v>
      </c>
      <c r="V22" s="64">
        <f t="shared" si="7"/>
        <v>0</v>
      </c>
      <c r="W22" s="64">
        <f t="shared" si="8"/>
        <v>0</v>
      </c>
      <c r="X22" s="64">
        <f t="shared" si="9"/>
        <v>-1.9728829281312837E-2</v>
      </c>
      <c r="Y22" s="64">
        <f t="shared" si="10"/>
        <v>5.0125418235444138E-3</v>
      </c>
      <c r="Z22" s="64">
        <f t="shared" si="11"/>
        <v>0</v>
      </c>
    </row>
    <row r="23" spans="1:26" x14ac:dyDescent="0.35">
      <c r="A23" s="4"/>
      <c r="B23" s="76">
        <v>44969</v>
      </c>
      <c r="C23" s="77">
        <v>218.9</v>
      </c>
      <c r="D23" s="77">
        <v>10.199999999999999</v>
      </c>
      <c r="E23" s="77">
        <v>209.8</v>
      </c>
      <c r="F23" s="77">
        <v>286.60000000000002</v>
      </c>
      <c r="G23" s="77">
        <v>46.5</v>
      </c>
      <c r="H23" s="77">
        <v>209.2</v>
      </c>
      <c r="I23" s="77">
        <v>26</v>
      </c>
      <c r="J23" s="77">
        <v>86.7</v>
      </c>
      <c r="K23" s="77">
        <v>435.3</v>
      </c>
      <c r="L23" s="77">
        <v>20.399999999999999</v>
      </c>
      <c r="M23" s="77">
        <v>1047.7</v>
      </c>
      <c r="P23" s="64">
        <f t="shared" si="1"/>
        <v>0</v>
      </c>
      <c r="Q23" s="64">
        <f t="shared" si="2"/>
        <v>-9.756174945364798E-3</v>
      </c>
      <c r="R23" s="64">
        <f t="shared" si="3"/>
        <v>0</v>
      </c>
      <c r="S23" s="64">
        <f t="shared" si="4"/>
        <v>0</v>
      </c>
      <c r="T23" s="64">
        <f t="shared" si="5"/>
        <v>0</v>
      </c>
      <c r="U23" s="64">
        <f t="shared" si="6"/>
        <v>0</v>
      </c>
      <c r="V23" s="64">
        <f t="shared" si="7"/>
        <v>0</v>
      </c>
      <c r="W23" s="64">
        <f t="shared" si="8"/>
        <v>0</v>
      </c>
      <c r="X23" s="64">
        <f t="shared" si="9"/>
        <v>-3.6982794102306552E-2</v>
      </c>
      <c r="Y23" s="64">
        <f t="shared" si="10"/>
        <v>1.980262729617973E-2</v>
      </c>
      <c r="Z23" s="64">
        <f t="shared" si="11"/>
        <v>0</v>
      </c>
    </row>
    <row r="24" spans="1:26" x14ac:dyDescent="0.35">
      <c r="A24" s="4"/>
      <c r="B24" s="78">
        <v>44970</v>
      </c>
      <c r="C24" s="60">
        <v>218.9</v>
      </c>
      <c r="D24" s="60">
        <v>10.1</v>
      </c>
      <c r="E24" s="60">
        <v>209.8</v>
      </c>
      <c r="F24" s="60">
        <v>286.60000000000002</v>
      </c>
      <c r="G24" s="60">
        <v>46.5</v>
      </c>
      <c r="H24" s="60">
        <v>209.2</v>
      </c>
      <c r="I24" s="60">
        <v>26</v>
      </c>
      <c r="J24" s="60">
        <v>86.7</v>
      </c>
      <c r="K24" s="60">
        <v>445</v>
      </c>
      <c r="L24" s="60">
        <v>20</v>
      </c>
      <c r="M24" s="60">
        <v>1047.7</v>
      </c>
      <c r="P24" s="64">
        <f t="shared" si="1"/>
        <v>0</v>
      </c>
      <c r="Q24" s="64">
        <f t="shared" si="2"/>
        <v>-9.8522964430115944E-3</v>
      </c>
      <c r="R24" s="64">
        <f t="shared" si="3"/>
        <v>0</v>
      </c>
      <c r="S24" s="64">
        <f t="shared" si="4"/>
        <v>0</v>
      </c>
      <c r="T24" s="64">
        <f t="shared" si="5"/>
        <v>0</v>
      </c>
      <c r="U24" s="64">
        <f t="shared" si="6"/>
        <v>0</v>
      </c>
      <c r="V24" s="64">
        <f t="shared" si="7"/>
        <v>0</v>
      </c>
      <c r="W24" s="64">
        <f t="shared" si="8"/>
        <v>0</v>
      </c>
      <c r="X24" s="64">
        <f t="shared" si="9"/>
        <v>2.2038833607988303E-2</v>
      </c>
      <c r="Y24" s="64">
        <f t="shared" si="10"/>
        <v>-1.9802627296179643E-2</v>
      </c>
      <c r="Z24" s="64">
        <f t="shared" si="11"/>
        <v>0</v>
      </c>
    </row>
    <row r="25" spans="1:26" x14ac:dyDescent="0.35">
      <c r="A25" s="4"/>
      <c r="B25" s="76">
        <v>44971</v>
      </c>
      <c r="C25" s="77">
        <v>218.9</v>
      </c>
      <c r="D25" s="77">
        <v>10</v>
      </c>
      <c r="E25" s="77">
        <v>209.8</v>
      </c>
      <c r="F25" s="77">
        <v>286.60000000000002</v>
      </c>
      <c r="G25" s="77">
        <v>46.5</v>
      </c>
      <c r="H25" s="77">
        <v>209.2</v>
      </c>
      <c r="I25" s="77">
        <v>26</v>
      </c>
      <c r="J25" s="77">
        <v>86.7</v>
      </c>
      <c r="K25" s="77">
        <v>440.6</v>
      </c>
      <c r="L25" s="77">
        <v>20.2</v>
      </c>
      <c r="M25" s="77">
        <v>1047.7</v>
      </c>
      <c r="P25" s="64">
        <f t="shared" si="1"/>
        <v>0</v>
      </c>
      <c r="Q25" s="64">
        <f t="shared" si="2"/>
        <v>-9.950330853168092E-3</v>
      </c>
      <c r="R25" s="64">
        <f t="shared" si="3"/>
        <v>0</v>
      </c>
      <c r="S25" s="64">
        <f t="shared" si="4"/>
        <v>0</v>
      </c>
      <c r="T25" s="64">
        <f t="shared" si="5"/>
        <v>0</v>
      </c>
      <c r="U25" s="64">
        <f t="shared" si="6"/>
        <v>0</v>
      </c>
      <c r="V25" s="64">
        <f t="shared" si="7"/>
        <v>0</v>
      </c>
      <c r="W25" s="64">
        <f t="shared" si="8"/>
        <v>0</v>
      </c>
      <c r="X25" s="64">
        <f t="shared" si="9"/>
        <v>-9.936847797997389E-3</v>
      </c>
      <c r="Y25" s="64">
        <f t="shared" si="10"/>
        <v>9.950330853168092E-3</v>
      </c>
      <c r="Z25" s="64">
        <f t="shared" si="11"/>
        <v>0</v>
      </c>
    </row>
    <row r="26" spans="1:26" x14ac:dyDescent="0.35">
      <c r="A26" s="4"/>
      <c r="B26" s="78">
        <v>44972</v>
      </c>
      <c r="C26" s="60">
        <v>218.9</v>
      </c>
      <c r="D26" s="60">
        <v>10.199999999999999</v>
      </c>
      <c r="E26" s="60">
        <v>209.8</v>
      </c>
      <c r="F26" s="60">
        <v>286.60000000000002</v>
      </c>
      <c r="G26" s="60">
        <v>46.5</v>
      </c>
      <c r="H26" s="60">
        <v>209.2</v>
      </c>
      <c r="I26" s="60">
        <v>26</v>
      </c>
      <c r="J26" s="60">
        <v>86.7</v>
      </c>
      <c r="K26" s="60">
        <v>441.6</v>
      </c>
      <c r="L26" s="60">
        <v>20</v>
      </c>
      <c r="M26" s="60">
        <v>1047.7</v>
      </c>
      <c r="P26" s="64">
        <f t="shared" si="1"/>
        <v>0</v>
      </c>
      <c r="Q26" s="64">
        <f t="shared" si="2"/>
        <v>1.980262729617973E-2</v>
      </c>
      <c r="R26" s="64">
        <f t="shared" si="3"/>
        <v>0</v>
      </c>
      <c r="S26" s="64">
        <f t="shared" si="4"/>
        <v>0</v>
      </c>
      <c r="T26" s="64">
        <f t="shared" si="5"/>
        <v>0</v>
      </c>
      <c r="U26" s="64">
        <f t="shared" si="6"/>
        <v>0</v>
      </c>
      <c r="V26" s="64">
        <f t="shared" si="7"/>
        <v>0</v>
      </c>
      <c r="W26" s="64">
        <f t="shared" si="8"/>
        <v>0</v>
      </c>
      <c r="X26" s="64">
        <f t="shared" si="9"/>
        <v>2.2670605946429156E-3</v>
      </c>
      <c r="Y26" s="64">
        <f t="shared" si="10"/>
        <v>-9.950330853168092E-3</v>
      </c>
      <c r="Z26" s="64">
        <f t="shared" si="11"/>
        <v>0</v>
      </c>
    </row>
    <row r="27" spans="1:26" x14ac:dyDescent="0.35">
      <c r="A27" s="4"/>
      <c r="B27" s="76">
        <v>44973</v>
      </c>
      <c r="C27" s="77">
        <v>218.9</v>
      </c>
      <c r="D27" s="77">
        <v>10.1</v>
      </c>
      <c r="E27" s="77">
        <v>209.8</v>
      </c>
      <c r="F27" s="77">
        <v>286.60000000000002</v>
      </c>
      <c r="G27" s="77">
        <v>46.5</v>
      </c>
      <c r="H27" s="77">
        <v>209.2</v>
      </c>
      <c r="I27" s="77">
        <v>26</v>
      </c>
      <c r="J27" s="77">
        <v>86.7</v>
      </c>
      <c r="K27" s="77">
        <v>448.5</v>
      </c>
      <c r="L27" s="77">
        <v>20</v>
      </c>
      <c r="M27" s="77">
        <v>1047.7</v>
      </c>
      <c r="P27" s="64">
        <f t="shared" si="1"/>
        <v>0</v>
      </c>
      <c r="Q27" s="64">
        <f t="shared" si="2"/>
        <v>-9.8522964430115944E-3</v>
      </c>
      <c r="R27" s="64">
        <f t="shared" si="3"/>
        <v>0</v>
      </c>
      <c r="S27" s="64">
        <f t="shared" si="4"/>
        <v>0</v>
      </c>
      <c r="T27" s="64">
        <f t="shared" si="5"/>
        <v>0</v>
      </c>
      <c r="U27" s="64">
        <f t="shared" si="6"/>
        <v>0</v>
      </c>
      <c r="V27" s="64">
        <f t="shared" si="7"/>
        <v>0</v>
      </c>
      <c r="W27" s="64">
        <f t="shared" si="8"/>
        <v>0</v>
      </c>
      <c r="X27" s="64">
        <f t="shared" si="9"/>
        <v>1.5504186535965254E-2</v>
      </c>
      <c r="Y27" s="64">
        <f t="shared" si="10"/>
        <v>0</v>
      </c>
      <c r="Z27" s="64">
        <f t="shared" si="11"/>
        <v>0</v>
      </c>
    </row>
    <row r="28" spans="1:26" x14ac:dyDescent="0.35">
      <c r="A28" s="4"/>
      <c r="B28" s="78">
        <v>44976</v>
      </c>
      <c r="C28" s="60">
        <v>218.9</v>
      </c>
      <c r="D28" s="60">
        <v>10</v>
      </c>
      <c r="E28" s="60">
        <v>209.8</v>
      </c>
      <c r="F28" s="60">
        <v>286.60000000000002</v>
      </c>
      <c r="G28" s="60">
        <v>46.5</v>
      </c>
      <c r="H28" s="60">
        <v>209.2</v>
      </c>
      <c r="I28" s="60">
        <v>26</v>
      </c>
      <c r="J28" s="60">
        <v>86.7</v>
      </c>
      <c r="K28" s="60">
        <v>436.9</v>
      </c>
      <c r="L28" s="60">
        <v>20.100000000000001</v>
      </c>
      <c r="M28" s="60">
        <v>1047.7</v>
      </c>
      <c r="P28" s="64">
        <f t="shared" si="1"/>
        <v>0</v>
      </c>
      <c r="Q28" s="64">
        <f t="shared" si="2"/>
        <v>-9.950330853168092E-3</v>
      </c>
      <c r="R28" s="64">
        <f t="shared" si="3"/>
        <v>0</v>
      </c>
      <c r="S28" s="64">
        <f t="shared" si="4"/>
        <v>0</v>
      </c>
      <c r="T28" s="64">
        <f t="shared" si="5"/>
        <v>0</v>
      </c>
      <c r="U28" s="64">
        <f t="shared" si="6"/>
        <v>0</v>
      </c>
      <c r="V28" s="64">
        <f t="shared" si="7"/>
        <v>0</v>
      </c>
      <c r="W28" s="64">
        <f t="shared" si="8"/>
        <v>0</v>
      </c>
      <c r="X28" s="64">
        <f t="shared" si="9"/>
        <v>-2.6204345541460717E-2</v>
      </c>
      <c r="Y28" s="64">
        <f t="shared" si="10"/>
        <v>4.9875415110391882E-3</v>
      </c>
      <c r="Z28" s="64">
        <f t="shared" si="11"/>
        <v>0</v>
      </c>
    </row>
    <row r="29" spans="1:26" x14ac:dyDescent="0.35">
      <c r="A29" s="4"/>
      <c r="B29" s="76">
        <v>44977</v>
      </c>
      <c r="C29" s="77">
        <v>218.9</v>
      </c>
      <c r="D29" s="77">
        <v>9.9</v>
      </c>
      <c r="E29" s="77">
        <v>209.8</v>
      </c>
      <c r="F29" s="77">
        <v>286.60000000000002</v>
      </c>
      <c r="G29" s="77">
        <v>46.5</v>
      </c>
      <c r="H29" s="77">
        <v>209.2</v>
      </c>
      <c r="I29" s="77">
        <v>26</v>
      </c>
      <c r="J29" s="77">
        <v>86.7</v>
      </c>
      <c r="K29" s="77">
        <v>428.9</v>
      </c>
      <c r="L29" s="77">
        <v>20.100000000000001</v>
      </c>
      <c r="M29" s="77">
        <v>1047.7</v>
      </c>
      <c r="P29" s="64">
        <f t="shared" si="1"/>
        <v>0</v>
      </c>
      <c r="Q29" s="64">
        <f t="shared" si="2"/>
        <v>-1.0050335853501451E-2</v>
      </c>
      <c r="R29" s="64">
        <f t="shared" si="3"/>
        <v>0</v>
      </c>
      <c r="S29" s="64">
        <f t="shared" si="4"/>
        <v>0</v>
      </c>
      <c r="T29" s="64">
        <f t="shared" si="5"/>
        <v>0</v>
      </c>
      <c r="U29" s="64">
        <f t="shared" si="6"/>
        <v>0</v>
      </c>
      <c r="V29" s="64">
        <f t="shared" si="7"/>
        <v>0</v>
      </c>
      <c r="W29" s="64">
        <f t="shared" si="8"/>
        <v>0</v>
      </c>
      <c r="X29" s="64">
        <f t="shared" si="9"/>
        <v>-1.8480544434555466E-2</v>
      </c>
      <c r="Y29" s="64">
        <f t="shared" si="10"/>
        <v>0</v>
      </c>
      <c r="Z29" s="64">
        <f t="shared" si="11"/>
        <v>0</v>
      </c>
    </row>
    <row r="30" spans="1:26" x14ac:dyDescent="0.35">
      <c r="A30" s="4"/>
      <c r="B30" s="78">
        <v>44979</v>
      </c>
      <c r="C30" s="60">
        <v>218.9</v>
      </c>
      <c r="D30" s="60">
        <v>9.9</v>
      </c>
      <c r="E30" s="60">
        <v>209.8</v>
      </c>
      <c r="F30" s="60">
        <v>286.60000000000002</v>
      </c>
      <c r="G30" s="60">
        <v>46.5</v>
      </c>
      <c r="H30" s="60">
        <v>209.2</v>
      </c>
      <c r="I30" s="60">
        <v>26</v>
      </c>
      <c r="J30" s="60">
        <v>86.7</v>
      </c>
      <c r="K30" s="60">
        <v>426.5</v>
      </c>
      <c r="L30" s="60">
        <v>20</v>
      </c>
      <c r="M30" s="60">
        <v>1047.7</v>
      </c>
      <c r="P30" s="64">
        <f t="shared" si="1"/>
        <v>0</v>
      </c>
      <c r="Q30" s="64">
        <f t="shared" si="2"/>
        <v>0</v>
      </c>
      <c r="R30" s="64">
        <f t="shared" si="3"/>
        <v>0</v>
      </c>
      <c r="S30" s="64">
        <f t="shared" si="4"/>
        <v>0</v>
      </c>
      <c r="T30" s="64">
        <f t="shared" si="5"/>
        <v>0</v>
      </c>
      <c r="U30" s="64">
        <f t="shared" si="6"/>
        <v>0</v>
      </c>
      <c r="V30" s="64">
        <f t="shared" si="7"/>
        <v>0</v>
      </c>
      <c r="W30" s="64">
        <f t="shared" si="8"/>
        <v>0</v>
      </c>
      <c r="X30" s="64">
        <f t="shared" si="9"/>
        <v>-5.611424591100915E-3</v>
      </c>
      <c r="Y30" s="64">
        <f t="shared" si="10"/>
        <v>-4.9875415110391622E-3</v>
      </c>
      <c r="Z30" s="64">
        <f t="shared" si="11"/>
        <v>0</v>
      </c>
    </row>
    <row r="31" spans="1:26" x14ac:dyDescent="0.35">
      <c r="A31" s="4"/>
      <c r="B31" s="76">
        <v>44980</v>
      </c>
      <c r="C31" s="77">
        <v>218.9</v>
      </c>
      <c r="D31" s="77">
        <v>9.9</v>
      </c>
      <c r="E31" s="77">
        <v>209.8</v>
      </c>
      <c r="F31" s="77">
        <v>286.60000000000002</v>
      </c>
      <c r="G31" s="77">
        <v>46.5</v>
      </c>
      <c r="H31" s="77">
        <v>209.2</v>
      </c>
      <c r="I31" s="77">
        <v>26</v>
      </c>
      <c r="J31" s="77">
        <v>86.7</v>
      </c>
      <c r="K31" s="77">
        <v>411.7</v>
      </c>
      <c r="L31" s="77">
        <v>20</v>
      </c>
      <c r="M31" s="77">
        <v>1047.7</v>
      </c>
      <c r="P31" s="64">
        <f t="shared" si="1"/>
        <v>0</v>
      </c>
      <c r="Q31" s="64">
        <f t="shared" si="2"/>
        <v>0</v>
      </c>
      <c r="R31" s="64">
        <f t="shared" si="3"/>
        <v>0</v>
      </c>
      <c r="S31" s="64">
        <f t="shared" si="4"/>
        <v>0</v>
      </c>
      <c r="T31" s="64">
        <f t="shared" si="5"/>
        <v>0</v>
      </c>
      <c r="U31" s="64">
        <f t="shared" si="6"/>
        <v>0</v>
      </c>
      <c r="V31" s="64">
        <f t="shared" si="7"/>
        <v>0</v>
      </c>
      <c r="W31" s="64">
        <f t="shared" si="8"/>
        <v>0</v>
      </c>
      <c r="X31" s="64">
        <f t="shared" si="9"/>
        <v>-3.5317438155874889E-2</v>
      </c>
      <c r="Y31" s="64">
        <f t="shared" si="10"/>
        <v>0</v>
      </c>
      <c r="Z31" s="64">
        <f t="shared" si="11"/>
        <v>0</v>
      </c>
    </row>
    <row r="32" spans="1:26" x14ac:dyDescent="0.35">
      <c r="A32" s="4"/>
      <c r="B32" s="78">
        <v>44983</v>
      </c>
      <c r="C32" s="60">
        <v>218.9</v>
      </c>
      <c r="D32" s="60">
        <v>9.9</v>
      </c>
      <c r="E32" s="60">
        <v>209.8</v>
      </c>
      <c r="F32" s="60">
        <v>286.60000000000002</v>
      </c>
      <c r="G32" s="60">
        <v>46.5</v>
      </c>
      <c r="H32" s="60">
        <v>209.2</v>
      </c>
      <c r="I32" s="60">
        <v>26</v>
      </c>
      <c r="J32" s="60">
        <v>86.7</v>
      </c>
      <c r="K32" s="60">
        <v>401.7</v>
      </c>
      <c r="L32" s="60">
        <v>20</v>
      </c>
      <c r="M32" s="60">
        <v>1047.7</v>
      </c>
      <c r="P32" s="64">
        <f t="shared" si="1"/>
        <v>0</v>
      </c>
      <c r="Q32" s="64">
        <f t="shared" si="2"/>
        <v>0</v>
      </c>
      <c r="R32" s="64">
        <f t="shared" si="3"/>
        <v>0</v>
      </c>
      <c r="S32" s="64">
        <f t="shared" si="4"/>
        <v>0</v>
      </c>
      <c r="T32" s="64">
        <f t="shared" si="5"/>
        <v>0</v>
      </c>
      <c r="U32" s="64">
        <f t="shared" si="6"/>
        <v>0</v>
      </c>
      <c r="V32" s="64">
        <f t="shared" si="7"/>
        <v>0</v>
      </c>
      <c r="W32" s="64">
        <f t="shared" si="8"/>
        <v>0</v>
      </c>
      <c r="X32" s="64">
        <f t="shared" si="9"/>
        <v>-2.4589387410622457E-2</v>
      </c>
      <c r="Y32" s="64">
        <f t="shared" si="10"/>
        <v>0</v>
      </c>
      <c r="Z32" s="64">
        <f t="shared" si="11"/>
        <v>0</v>
      </c>
    </row>
    <row r="33" spans="1:26" x14ac:dyDescent="0.35">
      <c r="A33" s="4"/>
      <c r="B33" s="76">
        <v>44984</v>
      </c>
      <c r="C33" s="77">
        <v>218.9</v>
      </c>
      <c r="D33" s="77">
        <v>9.9</v>
      </c>
      <c r="E33" s="77">
        <v>209.8</v>
      </c>
      <c r="F33" s="77">
        <v>286.60000000000002</v>
      </c>
      <c r="G33" s="77">
        <v>46.5</v>
      </c>
      <c r="H33" s="77">
        <v>209.2</v>
      </c>
      <c r="I33" s="77">
        <v>26</v>
      </c>
      <c r="J33" s="77">
        <v>86.7</v>
      </c>
      <c r="K33" s="77">
        <v>416.6</v>
      </c>
      <c r="L33" s="77">
        <v>20</v>
      </c>
      <c r="M33" s="77">
        <v>1047.7</v>
      </c>
      <c r="P33" s="64">
        <f t="shared" si="1"/>
        <v>0</v>
      </c>
      <c r="Q33" s="64">
        <f t="shared" si="2"/>
        <v>0</v>
      </c>
      <c r="R33" s="64">
        <f t="shared" si="3"/>
        <v>0</v>
      </c>
      <c r="S33" s="64">
        <f t="shared" si="4"/>
        <v>0</v>
      </c>
      <c r="T33" s="64">
        <f t="shared" si="5"/>
        <v>0</v>
      </c>
      <c r="U33" s="64">
        <f t="shared" si="6"/>
        <v>0</v>
      </c>
      <c r="V33" s="64">
        <f t="shared" si="7"/>
        <v>0</v>
      </c>
      <c r="W33" s="64">
        <f t="shared" si="8"/>
        <v>0</v>
      </c>
      <c r="X33" s="64">
        <f t="shared" si="9"/>
        <v>3.6420987461635267E-2</v>
      </c>
      <c r="Y33" s="64">
        <f t="shared" si="10"/>
        <v>0</v>
      </c>
      <c r="Z33" s="64">
        <f t="shared" si="11"/>
        <v>0</v>
      </c>
    </row>
    <row r="34" spans="1:26" x14ac:dyDescent="0.35">
      <c r="A34" s="4"/>
      <c r="B34" s="78">
        <v>44985</v>
      </c>
      <c r="C34" s="60">
        <v>218.9</v>
      </c>
      <c r="D34" s="60">
        <v>9.9</v>
      </c>
      <c r="E34" s="60">
        <v>209.8</v>
      </c>
      <c r="F34" s="60">
        <v>286.60000000000002</v>
      </c>
      <c r="G34" s="60">
        <v>46.5</v>
      </c>
      <c r="H34" s="60">
        <v>209.2</v>
      </c>
      <c r="I34" s="60">
        <v>26</v>
      </c>
      <c r="J34" s="60">
        <v>86.7</v>
      </c>
      <c r="K34" s="60">
        <v>424.2</v>
      </c>
      <c r="L34" s="60">
        <v>20</v>
      </c>
      <c r="M34" s="60">
        <v>1047.7</v>
      </c>
      <c r="P34" s="64">
        <f t="shared" si="1"/>
        <v>0</v>
      </c>
      <c r="Q34" s="64">
        <f t="shared" si="2"/>
        <v>0</v>
      </c>
      <c r="R34" s="64">
        <f t="shared" si="3"/>
        <v>0</v>
      </c>
      <c r="S34" s="64">
        <f t="shared" si="4"/>
        <v>0</v>
      </c>
      <c r="T34" s="64">
        <f t="shared" si="5"/>
        <v>0</v>
      </c>
      <c r="U34" s="64">
        <f t="shared" si="6"/>
        <v>0</v>
      </c>
      <c r="V34" s="64">
        <f t="shared" si="7"/>
        <v>0</v>
      </c>
      <c r="W34" s="64">
        <f t="shared" si="8"/>
        <v>0</v>
      </c>
      <c r="X34" s="64">
        <f t="shared" si="9"/>
        <v>1.8078513303710297E-2</v>
      </c>
      <c r="Y34" s="64">
        <f t="shared" si="10"/>
        <v>0</v>
      </c>
      <c r="Z34" s="64">
        <f t="shared" si="11"/>
        <v>0</v>
      </c>
    </row>
    <row r="35" spans="1:26" x14ac:dyDescent="0.35">
      <c r="A35" s="4"/>
      <c r="B35" s="76">
        <v>44986</v>
      </c>
      <c r="C35" s="77">
        <v>218.9</v>
      </c>
      <c r="D35" s="77">
        <v>9.9</v>
      </c>
      <c r="E35" s="77">
        <v>209.8</v>
      </c>
      <c r="F35" s="77">
        <v>286.60000000000002</v>
      </c>
      <c r="G35" s="77">
        <v>46.5</v>
      </c>
      <c r="H35" s="77">
        <v>209.2</v>
      </c>
      <c r="I35" s="77">
        <v>26</v>
      </c>
      <c r="J35" s="77">
        <v>86.7</v>
      </c>
      <c r="K35" s="77">
        <v>420.1</v>
      </c>
      <c r="L35" s="77">
        <v>20</v>
      </c>
      <c r="M35" s="77">
        <v>1047.7</v>
      </c>
      <c r="P35" s="64">
        <f t="shared" si="1"/>
        <v>0</v>
      </c>
      <c r="Q35" s="64">
        <f t="shared" si="2"/>
        <v>0</v>
      </c>
      <c r="R35" s="64">
        <f t="shared" si="3"/>
        <v>0</v>
      </c>
      <c r="S35" s="64">
        <f t="shared" si="4"/>
        <v>0</v>
      </c>
      <c r="T35" s="64">
        <f t="shared" si="5"/>
        <v>0</v>
      </c>
      <c r="U35" s="64">
        <f t="shared" si="6"/>
        <v>0</v>
      </c>
      <c r="V35" s="64">
        <f t="shared" si="7"/>
        <v>0</v>
      </c>
      <c r="W35" s="64">
        <f t="shared" si="8"/>
        <v>0</v>
      </c>
      <c r="X35" s="64">
        <f t="shared" si="9"/>
        <v>-9.7122639552455654E-3</v>
      </c>
      <c r="Y35" s="64">
        <f t="shared" si="10"/>
        <v>0</v>
      </c>
      <c r="Z35" s="64">
        <f t="shared" si="11"/>
        <v>0</v>
      </c>
    </row>
    <row r="36" spans="1:26" x14ac:dyDescent="0.35">
      <c r="A36" s="4"/>
      <c r="B36" s="78">
        <v>44987</v>
      </c>
      <c r="C36" s="60">
        <v>218.9</v>
      </c>
      <c r="D36" s="60">
        <v>9.9</v>
      </c>
      <c r="E36" s="60">
        <v>209.8</v>
      </c>
      <c r="F36" s="60">
        <v>286.60000000000002</v>
      </c>
      <c r="G36" s="60">
        <v>46.5</v>
      </c>
      <c r="H36" s="60">
        <v>209.2</v>
      </c>
      <c r="I36" s="60">
        <v>26</v>
      </c>
      <c r="J36" s="60">
        <v>86.7</v>
      </c>
      <c r="K36" s="60">
        <v>421.4</v>
      </c>
      <c r="L36" s="60">
        <v>20</v>
      </c>
      <c r="M36" s="60">
        <v>1047.7</v>
      </c>
      <c r="P36" s="64">
        <f t="shared" si="1"/>
        <v>0</v>
      </c>
      <c r="Q36" s="64">
        <f t="shared" si="2"/>
        <v>0</v>
      </c>
      <c r="R36" s="64">
        <f t="shared" si="3"/>
        <v>0</v>
      </c>
      <c r="S36" s="64">
        <f t="shared" si="4"/>
        <v>0</v>
      </c>
      <c r="T36" s="64">
        <f t="shared" si="5"/>
        <v>0</v>
      </c>
      <c r="U36" s="64">
        <f t="shared" si="6"/>
        <v>0</v>
      </c>
      <c r="V36" s="64">
        <f t="shared" si="7"/>
        <v>0</v>
      </c>
      <c r="W36" s="64">
        <f t="shared" si="8"/>
        <v>0</v>
      </c>
      <c r="X36" s="64">
        <f t="shared" si="9"/>
        <v>3.089723194752262E-3</v>
      </c>
      <c r="Y36" s="64">
        <f t="shared" si="10"/>
        <v>0</v>
      </c>
      <c r="Z36" s="64">
        <f t="shared" si="11"/>
        <v>0</v>
      </c>
    </row>
    <row r="37" spans="1:26" x14ac:dyDescent="0.35">
      <c r="A37" s="4"/>
      <c r="B37" s="76">
        <v>44990</v>
      </c>
      <c r="C37" s="77">
        <v>218.9</v>
      </c>
      <c r="D37" s="77">
        <v>10.199999999999999</v>
      </c>
      <c r="E37" s="77">
        <v>209.8</v>
      </c>
      <c r="F37" s="77">
        <v>286.60000000000002</v>
      </c>
      <c r="G37" s="77">
        <v>46.5</v>
      </c>
      <c r="H37" s="77">
        <v>209.2</v>
      </c>
      <c r="I37" s="77">
        <v>26</v>
      </c>
      <c r="J37" s="77">
        <v>86.7</v>
      </c>
      <c r="K37" s="77">
        <v>429.5</v>
      </c>
      <c r="L37" s="77">
        <v>20.2</v>
      </c>
      <c r="M37" s="77">
        <v>1047.7</v>
      </c>
      <c r="P37" s="64">
        <f t="shared" si="1"/>
        <v>0</v>
      </c>
      <c r="Q37" s="64">
        <f t="shared" si="2"/>
        <v>2.9852963149681128E-2</v>
      </c>
      <c r="R37" s="64">
        <f t="shared" si="3"/>
        <v>0</v>
      </c>
      <c r="S37" s="64">
        <f t="shared" si="4"/>
        <v>0</v>
      </c>
      <c r="T37" s="64">
        <f t="shared" si="5"/>
        <v>0</v>
      </c>
      <c r="U37" s="64">
        <f t="shared" si="6"/>
        <v>0</v>
      </c>
      <c r="V37" s="64">
        <f t="shared" si="7"/>
        <v>0</v>
      </c>
      <c r="W37" s="64">
        <f t="shared" si="8"/>
        <v>0</v>
      </c>
      <c r="X37" s="64">
        <f t="shared" si="9"/>
        <v>1.9039240054221473E-2</v>
      </c>
      <c r="Y37" s="64">
        <f t="shared" si="10"/>
        <v>9.950330853168092E-3</v>
      </c>
      <c r="Z37" s="64">
        <f t="shared" si="11"/>
        <v>0</v>
      </c>
    </row>
    <row r="38" spans="1:26" x14ac:dyDescent="0.35">
      <c r="A38" s="4"/>
      <c r="B38" s="78">
        <v>44991</v>
      </c>
      <c r="C38" s="60">
        <v>218.9</v>
      </c>
      <c r="D38" s="60">
        <v>10.8</v>
      </c>
      <c r="E38" s="60">
        <v>209.8</v>
      </c>
      <c r="F38" s="60">
        <v>286.60000000000002</v>
      </c>
      <c r="G38" s="60">
        <v>46.5</v>
      </c>
      <c r="H38" s="60">
        <v>211.8</v>
      </c>
      <c r="I38" s="60">
        <v>26</v>
      </c>
      <c r="J38" s="60">
        <v>86.7</v>
      </c>
      <c r="K38" s="60">
        <v>428.8</v>
      </c>
      <c r="L38" s="60">
        <v>20.2</v>
      </c>
      <c r="M38" s="60">
        <v>1047.7</v>
      </c>
      <c r="P38" s="64">
        <f t="shared" si="1"/>
        <v>0</v>
      </c>
      <c r="Q38" s="64">
        <f t="shared" si="2"/>
        <v>5.7158413839948831E-2</v>
      </c>
      <c r="R38" s="64">
        <f t="shared" si="3"/>
        <v>0</v>
      </c>
      <c r="S38" s="64">
        <f t="shared" si="4"/>
        <v>0</v>
      </c>
      <c r="T38" s="64">
        <f t="shared" si="5"/>
        <v>0</v>
      </c>
      <c r="U38" s="64">
        <f t="shared" si="6"/>
        <v>1.2351700976538359E-2</v>
      </c>
      <c r="V38" s="64">
        <f t="shared" si="7"/>
        <v>0</v>
      </c>
      <c r="W38" s="64">
        <f t="shared" si="8"/>
        <v>0</v>
      </c>
      <c r="X38" s="64">
        <f t="shared" si="9"/>
        <v>-1.631131667717813E-3</v>
      </c>
      <c r="Y38" s="64">
        <f t="shared" si="10"/>
        <v>0</v>
      </c>
      <c r="Z38" s="64">
        <f t="shared" si="11"/>
        <v>0</v>
      </c>
    </row>
    <row r="39" spans="1:26" x14ac:dyDescent="0.35">
      <c r="A39" s="4"/>
      <c r="B39" s="76">
        <v>44992</v>
      </c>
      <c r="C39" s="77">
        <v>218.9</v>
      </c>
      <c r="D39" s="77">
        <v>10.3</v>
      </c>
      <c r="E39" s="77">
        <v>209.8</v>
      </c>
      <c r="F39" s="77">
        <v>286.60000000000002</v>
      </c>
      <c r="G39" s="77">
        <v>46.5</v>
      </c>
      <c r="H39" s="77">
        <v>212.5</v>
      </c>
      <c r="I39" s="77">
        <v>26</v>
      </c>
      <c r="J39" s="77">
        <v>86.7</v>
      </c>
      <c r="K39" s="77">
        <v>425.4</v>
      </c>
      <c r="L39" s="77">
        <v>20.100000000000001</v>
      </c>
      <c r="M39" s="77">
        <v>1047.7</v>
      </c>
      <c r="P39" s="64">
        <f t="shared" si="1"/>
        <v>0</v>
      </c>
      <c r="Q39" s="64">
        <f t="shared" si="2"/>
        <v>-4.7402238894583906E-2</v>
      </c>
      <c r="R39" s="64">
        <f t="shared" si="3"/>
        <v>0</v>
      </c>
      <c r="S39" s="64">
        <f t="shared" si="4"/>
        <v>0</v>
      </c>
      <c r="T39" s="64">
        <f t="shared" si="5"/>
        <v>0</v>
      </c>
      <c r="U39" s="64">
        <f t="shared" si="6"/>
        <v>3.2995551971654754E-3</v>
      </c>
      <c r="V39" s="64">
        <f t="shared" si="7"/>
        <v>0</v>
      </c>
      <c r="W39" s="64">
        <f t="shared" si="8"/>
        <v>0</v>
      </c>
      <c r="X39" s="64">
        <f t="shared" si="9"/>
        <v>-7.9607069904554465E-3</v>
      </c>
      <c r="Y39" s="64">
        <f t="shared" si="10"/>
        <v>-4.962789342128902E-3</v>
      </c>
      <c r="Z39" s="64">
        <f t="shared" si="11"/>
        <v>0</v>
      </c>
    </row>
    <row r="40" spans="1:26" x14ac:dyDescent="0.35">
      <c r="A40" s="4"/>
      <c r="B40" s="78">
        <v>44994</v>
      </c>
      <c r="C40" s="60">
        <v>218.9</v>
      </c>
      <c r="D40" s="60">
        <v>10</v>
      </c>
      <c r="E40" s="60">
        <v>209.8</v>
      </c>
      <c r="F40" s="60">
        <v>286.60000000000002</v>
      </c>
      <c r="G40" s="60">
        <v>46.5</v>
      </c>
      <c r="H40" s="60">
        <v>209.6</v>
      </c>
      <c r="I40" s="60">
        <v>26</v>
      </c>
      <c r="J40" s="60">
        <v>86.7</v>
      </c>
      <c r="K40" s="60">
        <v>423.7</v>
      </c>
      <c r="L40" s="60">
        <v>20.2</v>
      </c>
      <c r="M40" s="60">
        <v>1047.7</v>
      </c>
      <c r="P40" s="64">
        <f t="shared" si="1"/>
        <v>0</v>
      </c>
      <c r="Q40" s="64">
        <f t="shared" si="2"/>
        <v>-2.9558802241544505E-2</v>
      </c>
      <c r="R40" s="64">
        <f t="shared" si="3"/>
        <v>0</v>
      </c>
      <c r="S40" s="64">
        <f t="shared" si="4"/>
        <v>0</v>
      </c>
      <c r="T40" s="64">
        <f t="shared" si="5"/>
        <v>0</v>
      </c>
      <c r="U40" s="64">
        <f t="shared" si="6"/>
        <v>-1.3741035917584467E-2</v>
      </c>
      <c r="V40" s="64">
        <f t="shared" si="7"/>
        <v>0</v>
      </c>
      <c r="W40" s="64">
        <f t="shared" si="8"/>
        <v>0</v>
      </c>
      <c r="X40" s="64">
        <f t="shared" si="9"/>
        <v>-4.0042451336232748E-3</v>
      </c>
      <c r="Y40" s="64">
        <f t="shared" si="10"/>
        <v>4.962789342128876E-3</v>
      </c>
      <c r="Z40" s="64">
        <f t="shared" si="11"/>
        <v>0</v>
      </c>
    </row>
    <row r="41" spans="1:26" x14ac:dyDescent="0.35">
      <c r="A41" s="4"/>
      <c r="B41" s="76">
        <v>44997</v>
      </c>
      <c r="C41" s="77">
        <v>218.9</v>
      </c>
      <c r="D41" s="77">
        <v>9.9</v>
      </c>
      <c r="E41" s="77">
        <v>209.8</v>
      </c>
      <c r="F41" s="77">
        <v>286.60000000000002</v>
      </c>
      <c r="G41" s="77">
        <v>46.5</v>
      </c>
      <c r="H41" s="77">
        <v>209.4</v>
      </c>
      <c r="I41" s="77">
        <v>26</v>
      </c>
      <c r="J41" s="77">
        <v>86.7</v>
      </c>
      <c r="K41" s="77">
        <v>415.1</v>
      </c>
      <c r="L41" s="77">
        <v>20.100000000000001</v>
      </c>
      <c r="M41" s="77">
        <v>1047.7</v>
      </c>
      <c r="P41" s="64">
        <f t="shared" si="1"/>
        <v>0</v>
      </c>
      <c r="Q41" s="64">
        <f t="shared" si="2"/>
        <v>-1.0050335853501451E-2</v>
      </c>
      <c r="R41" s="64">
        <f t="shared" si="3"/>
        <v>0</v>
      </c>
      <c r="S41" s="64">
        <f t="shared" si="4"/>
        <v>0</v>
      </c>
      <c r="T41" s="64">
        <f t="shared" si="5"/>
        <v>0</v>
      </c>
      <c r="U41" s="64">
        <f t="shared" si="6"/>
        <v>-9.5465401045054992E-4</v>
      </c>
      <c r="V41" s="64">
        <f t="shared" si="7"/>
        <v>0</v>
      </c>
      <c r="W41" s="64">
        <f t="shared" si="8"/>
        <v>0</v>
      </c>
      <c r="X41" s="64">
        <f t="shared" si="9"/>
        <v>-2.0506202573520385E-2</v>
      </c>
      <c r="Y41" s="64">
        <f t="shared" si="10"/>
        <v>-4.962789342128902E-3</v>
      </c>
      <c r="Z41" s="64">
        <f t="shared" si="11"/>
        <v>0</v>
      </c>
    </row>
    <row r="42" spans="1:26" x14ac:dyDescent="0.35">
      <c r="A42" s="4"/>
      <c r="B42" s="78">
        <v>44998</v>
      </c>
      <c r="C42" s="60">
        <v>218.9</v>
      </c>
      <c r="D42" s="60">
        <v>9.9</v>
      </c>
      <c r="E42" s="60">
        <v>209.8</v>
      </c>
      <c r="F42" s="60">
        <v>286.60000000000002</v>
      </c>
      <c r="G42" s="60">
        <v>46.5</v>
      </c>
      <c r="H42" s="60">
        <v>209.2</v>
      </c>
      <c r="I42" s="60">
        <v>26</v>
      </c>
      <c r="J42" s="60">
        <v>86.7</v>
      </c>
      <c r="K42" s="60">
        <v>413</v>
      </c>
      <c r="L42" s="60">
        <v>20.100000000000001</v>
      </c>
      <c r="M42" s="60">
        <v>1047.7</v>
      </c>
      <c r="P42" s="64">
        <f t="shared" si="1"/>
        <v>0</v>
      </c>
      <c r="Q42" s="64">
        <f t="shared" si="2"/>
        <v>0</v>
      </c>
      <c r="R42" s="64">
        <f t="shared" si="3"/>
        <v>0</v>
      </c>
      <c r="S42" s="64">
        <f t="shared" si="4"/>
        <v>0</v>
      </c>
      <c r="T42" s="64">
        <f t="shared" si="5"/>
        <v>0</v>
      </c>
      <c r="U42" s="64">
        <f t="shared" si="6"/>
        <v>-9.5556624566867955E-4</v>
      </c>
      <c r="V42" s="64">
        <f t="shared" si="7"/>
        <v>0</v>
      </c>
      <c r="W42" s="64">
        <f t="shared" si="8"/>
        <v>0</v>
      </c>
      <c r="X42" s="64">
        <f t="shared" si="9"/>
        <v>-5.0718620979603403E-3</v>
      </c>
      <c r="Y42" s="64">
        <f t="shared" si="10"/>
        <v>0</v>
      </c>
      <c r="Z42" s="64">
        <f t="shared" si="11"/>
        <v>0</v>
      </c>
    </row>
    <row r="43" spans="1:26" x14ac:dyDescent="0.35">
      <c r="A43" s="4"/>
      <c r="B43" s="76">
        <v>44999</v>
      </c>
      <c r="C43" s="77">
        <v>218.9</v>
      </c>
      <c r="D43" s="77">
        <v>9.9</v>
      </c>
      <c r="E43" s="77">
        <v>209.8</v>
      </c>
      <c r="F43" s="77">
        <v>286.60000000000002</v>
      </c>
      <c r="G43" s="77">
        <v>46.5</v>
      </c>
      <c r="H43" s="77">
        <v>209.2</v>
      </c>
      <c r="I43" s="77">
        <v>26</v>
      </c>
      <c r="J43" s="77">
        <v>86.7</v>
      </c>
      <c r="K43" s="77">
        <v>410.6</v>
      </c>
      <c r="L43" s="77">
        <v>20.2</v>
      </c>
      <c r="M43" s="77">
        <v>1047.7</v>
      </c>
      <c r="P43" s="64">
        <f t="shared" si="1"/>
        <v>0</v>
      </c>
      <c r="Q43" s="64">
        <f t="shared" si="2"/>
        <v>0</v>
      </c>
      <c r="R43" s="64">
        <f t="shared" si="3"/>
        <v>0</v>
      </c>
      <c r="S43" s="64">
        <f t="shared" si="4"/>
        <v>0</v>
      </c>
      <c r="T43" s="64">
        <f t="shared" si="5"/>
        <v>0</v>
      </c>
      <c r="U43" s="64">
        <f t="shared" si="6"/>
        <v>0</v>
      </c>
      <c r="V43" s="64">
        <f t="shared" si="7"/>
        <v>0</v>
      </c>
      <c r="W43" s="64">
        <f t="shared" si="8"/>
        <v>0</v>
      </c>
      <c r="X43" s="64">
        <f t="shared" si="9"/>
        <v>-5.8280883761995302E-3</v>
      </c>
      <c r="Y43" s="64">
        <f t="shared" si="10"/>
        <v>4.962789342128876E-3</v>
      </c>
      <c r="Z43" s="64">
        <f t="shared" si="11"/>
        <v>0</v>
      </c>
    </row>
    <row r="44" spans="1:26" x14ac:dyDescent="0.35">
      <c r="A44" s="4"/>
      <c r="B44" s="78">
        <v>45000</v>
      </c>
      <c r="C44" s="60">
        <v>218.9</v>
      </c>
      <c r="D44" s="60">
        <v>9.9</v>
      </c>
      <c r="E44" s="60">
        <v>209.8</v>
      </c>
      <c r="F44" s="60">
        <v>286.60000000000002</v>
      </c>
      <c r="G44" s="60">
        <v>46.5</v>
      </c>
      <c r="H44" s="60">
        <v>209.2</v>
      </c>
      <c r="I44" s="60">
        <v>26</v>
      </c>
      <c r="J44" s="60">
        <v>86.7</v>
      </c>
      <c r="K44" s="60">
        <v>406.9</v>
      </c>
      <c r="L44" s="60">
        <v>20.2</v>
      </c>
      <c r="M44" s="60">
        <v>1047.7</v>
      </c>
      <c r="P44" s="64">
        <f t="shared" si="1"/>
        <v>0</v>
      </c>
      <c r="Q44" s="64">
        <f t="shared" si="2"/>
        <v>0</v>
      </c>
      <c r="R44" s="64">
        <f t="shared" si="3"/>
        <v>0</v>
      </c>
      <c r="S44" s="64">
        <f t="shared" si="4"/>
        <v>0</v>
      </c>
      <c r="T44" s="64">
        <f t="shared" si="5"/>
        <v>0</v>
      </c>
      <c r="U44" s="64">
        <f t="shared" si="6"/>
        <v>0</v>
      </c>
      <c r="V44" s="64">
        <f t="shared" si="7"/>
        <v>0</v>
      </c>
      <c r="W44" s="64">
        <f t="shared" si="8"/>
        <v>0</v>
      </c>
      <c r="X44" s="64">
        <f t="shared" si="9"/>
        <v>-9.052049577189086E-3</v>
      </c>
      <c r="Y44" s="64">
        <f t="shared" si="10"/>
        <v>0</v>
      </c>
      <c r="Z44" s="64">
        <f t="shared" si="11"/>
        <v>0</v>
      </c>
    </row>
    <row r="45" spans="1:26" x14ac:dyDescent="0.35">
      <c r="A45" s="4"/>
      <c r="B45" s="76">
        <v>45001</v>
      </c>
      <c r="C45" s="77">
        <v>218.9</v>
      </c>
      <c r="D45" s="77">
        <v>9.9</v>
      </c>
      <c r="E45" s="77">
        <v>209.8</v>
      </c>
      <c r="F45" s="77">
        <v>286.60000000000002</v>
      </c>
      <c r="G45" s="77">
        <v>46.5</v>
      </c>
      <c r="H45" s="77">
        <v>209.2</v>
      </c>
      <c r="I45" s="77">
        <v>26</v>
      </c>
      <c r="J45" s="77">
        <v>86.7</v>
      </c>
      <c r="K45" s="77">
        <v>406.3</v>
      </c>
      <c r="L45" s="77">
        <v>20.2</v>
      </c>
      <c r="M45" s="77">
        <v>1047.7</v>
      </c>
      <c r="P45" s="64">
        <f t="shared" si="1"/>
        <v>0</v>
      </c>
      <c r="Q45" s="64">
        <f t="shared" si="2"/>
        <v>0</v>
      </c>
      <c r="R45" s="64">
        <f t="shared" si="3"/>
        <v>0</v>
      </c>
      <c r="S45" s="64">
        <f t="shared" si="4"/>
        <v>0</v>
      </c>
      <c r="T45" s="64">
        <f t="shared" si="5"/>
        <v>0</v>
      </c>
      <c r="U45" s="64">
        <f t="shared" si="6"/>
        <v>0</v>
      </c>
      <c r="V45" s="64">
        <f t="shared" si="7"/>
        <v>0</v>
      </c>
      <c r="W45" s="64">
        <f t="shared" si="8"/>
        <v>0</v>
      </c>
      <c r="X45" s="64">
        <f t="shared" si="9"/>
        <v>-1.4756520139631393E-3</v>
      </c>
      <c r="Y45" s="64">
        <f t="shared" si="10"/>
        <v>0</v>
      </c>
      <c r="Z45" s="64">
        <f t="shared" si="11"/>
        <v>0</v>
      </c>
    </row>
    <row r="46" spans="1:26" x14ac:dyDescent="0.35">
      <c r="A46" s="4"/>
      <c r="B46" s="78">
        <v>45004</v>
      </c>
      <c r="C46" s="60">
        <v>218.9</v>
      </c>
      <c r="D46" s="60">
        <v>9.9</v>
      </c>
      <c r="E46" s="60">
        <v>209.8</v>
      </c>
      <c r="F46" s="60">
        <v>286.60000000000002</v>
      </c>
      <c r="G46" s="60">
        <v>46.5</v>
      </c>
      <c r="H46" s="60">
        <v>209.2</v>
      </c>
      <c r="I46" s="60">
        <v>26</v>
      </c>
      <c r="J46" s="60">
        <v>86.7</v>
      </c>
      <c r="K46" s="60">
        <v>396.4</v>
      </c>
      <c r="L46" s="60">
        <v>20.2</v>
      </c>
      <c r="M46" s="60">
        <v>1047.7</v>
      </c>
      <c r="P46" s="64">
        <f t="shared" si="1"/>
        <v>0</v>
      </c>
      <c r="Q46" s="64">
        <f t="shared" si="2"/>
        <v>0</v>
      </c>
      <c r="R46" s="64">
        <f t="shared" si="3"/>
        <v>0</v>
      </c>
      <c r="S46" s="64">
        <f t="shared" si="4"/>
        <v>0</v>
      </c>
      <c r="T46" s="64">
        <f t="shared" si="5"/>
        <v>0</v>
      </c>
      <c r="U46" s="64">
        <f t="shared" si="6"/>
        <v>0</v>
      </c>
      <c r="V46" s="64">
        <f t="shared" si="7"/>
        <v>0</v>
      </c>
      <c r="W46" s="64">
        <f t="shared" si="8"/>
        <v>0</v>
      </c>
      <c r="X46" s="64">
        <f t="shared" si="9"/>
        <v>-2.4668000537848182E-2</v>
      </c>
      <c r="Y46" s="64">
        <f t="shared" si="10"/>
        <v>0</v>
      </c>
      <c r="Z46" s="64">
        <f t="shared" si="11"/>
        <v>0</v>
      </c>
    </row>
    <row r="47" spans="1:26" x14ac:dyDescent="0.35">
      <c r="A47" s="4"/>
      <c r="B47" s="76">
        <v>45005</v>
      </c>
      <c r="C47" s="77">
        <v>218.9</v>
      </c>
      <c r="D47" s="77">
        <v>9.9</v>
      </c>
      <c r="E47" s="77">
        <v>209.8</v>
      </c>
      <c r="F47" s="77">
        <v>286.60000000000002</v>
      </c>
      <c r="G47" s="77">
        <v>46.5</v>
      </c>
      <c r="H47" s="77">
        <v>209.2</v>
      </c>
      <c r="I47" s="77">
        <v>26</v>
      </c>
      <c r="J47" s="77">
        <v>86.7</v>
      </c>
      <c r="K47" s="77">
        <v>398.3</v>
      </c>
      <c r="L47" s="77">
        <v>20.399999999999999</v>
      </c>
      <c r="M47" s="77">
        <v>1047.7</v>
      </c>
      <c r="P47" s="64">
        <f t="shared" si="1"/>
        <v>0</v>
      </c>
      <c r="Q47" s="64">
        <f t="shared" si="2"/>
        <v>0</v>
      </c>
      <c r="R47" s="64">
        <f t="shared" si="3"/>
        <v>0</v>
      </c>
      <c r="S47" s="64">
        <f t="shared" si="4"/>
        <v>0</v>
      </c>
      <c r="T47" s="64">
        <f t="shared" si="5"/>
        <v>0</v>
      </c>
      <c r="U47" s="64">
        <f t="shared" si="6"/>
        <v>0</v>
      </c>
      <c r="V47" s="64">
        <f t="shared" si="7"/>
        <v>0</v>
      </c>
      <c r="W47" s="64">
        <f t="shared" si="8"/>
        <v>0</v>
      </c>
      <c r="X47" s="64">
        <f t="shared" si="9"/>
        <v>4.781687731765751E-3</v>
      </c>
      <c r="Y47" s="64">
        <f t="shared" si="10"/>
        <v>9.8522964430116395E-3</v>
      </c>
      <c r="Z47" s="64">
        <f t="shared" si="11"/>
        <v>0</v>
      </c>
    </row>
    <row r="48" spans="1:26" x14ac:dyDescent="0.35">
      <c r="A48" s="4"/>
      <c r="B48" s="78">
        <v>45006</v>
      </c>
      <c r="C48" s="60">
        <v>218.9</v>
      </c>
      <c r="D48" s="60">
        <v>9.9</v>
      </c>
      <c r="E48" s="60">
        <v>209.8</v>
      </c>
      <c r="F48" s="60">
        <v>286.60000000000002</v>
      </c>
      <c r="G48" s="60">
        <v>46.5</v>
      </c>
      <c r="H48" s="60">
        <v>209.2</v>
      </c>
      <c r="I48" s="60">
        <v>26</v>
      </c>
      <c r="J48" s="60">
        <v>86.7</v>
      </c>
      <c r="K48" s="60">
        <v>409</v>
      </c>
      <c r="L48" s="60">
        <v>20.399999999999999</v>
      </c>
      <c r="M48" s="60">
        <v>1047.7</v>
      </c>
      <c r="P48" s="64">
        <f t="shared" si="1"/>
        <v>0</v>
      </c>
      <c r="Q48" s="64">
        <f t="shared" si="2"/>
        <v>0</v>
      </c>
      <c r="R48" s="64">
        <f t="shared" si="3"/>
        <v>0</v>
      </c>
      <c r="S48" s="64">
        <f t="shared" si="4"/>
        <v>0</v>
      </c>
      <c r="T48" s="64">
        <f t="shared" si="5"/>
        <v>0</v>
      </c>
      <c r="U48" s="64">
        <f t="shared" si="6"/>
        <v>0</v>
      </c>
      <c r="V48" s="64">
        <f t="shared" si="7"/>
        <v>0</v>
      </c>
      <c r="W48" s="64">
        <f t="shared" si="8"/>
        <v>0</v>
      </c>
      <c r="X48" s="64">
        <f t="shared" si="9"/>
        <v>2.6509665855203091E-2</v>
      </c>
      <c r="Y48" s="64">
        <f t="shared" si="10"/>
        <v>0</v>
      </c>
      <c r="Z48" s="64">
        <f t="shared" si="11"/>
        <v>0</v>
      </c>
    </row>
    <row r="49" spans="1:26" x14ac:dyDescent="0.35">
      <c r="A49" s="4"/>
      <c r="B49" s="76">
        <v>45007</v>
      </c>
      <c r="C49" s="77">
        <v>218.9</v>
      </c>
      <c r="D49" s="77">
        <v>9.9</v>
      </c>
      <c r="E49" s="77">
        <v>209.8</v>
      </c>
      <c r="F49" s="77">
        <v>286.60000000000002</v>
      </c>
      <c r="G49" s="77">
        <v>46.5</v>
      </c>
      <c r="H49" s="77">
        <v>209.2</v>
      </c>
      <c r="I49" s="77">
        <v>26</v>
      </c>
      <c r="J49" s="77">
        <v>86.7</v>
      </c>
      <c r="K49" s="77">
        <v>406.8</v>
      </c>
      <c r="L49" s="77">
        <v>20</v>
      </c>
      <c r="M49" s="77">
        <v>1047.7</v>
      </c>
      <c r="P49" s="64">
        <f t="shared" si="1"/>
        <v>0</v>
      </c>
      <c r="Q49" s="64">
        <f t="shared" si="2"/>
        <v>0</v>
      </c>
      <c r="R49" s="64">
        <f t="shared" si="3"/>
        <v>0</v>
      </c>
      <c r="S49" s="64">
        <f t="shared" si="4"/>
        <v>0</v>
      </c>
      <c r="T49" s="64">
        <f t="shared" si="5"/>
        <v>0</v>
      </c>
      <c r="U49" s="64">
        <f t="shared" si="6"/>
        <v>0</v>
      </c>
      <c r="V49" s="64">
        <f t="shared" si="7"/>
        <v>0</v>
      </c>
      <c r="W49" s="64">
        <f t="shared" si="8"/>
        <v>0</v>
      </c>
      <c r="X49" s="64">
        <f t="shared" si="9"/>
        <v>-5.3934918683968512E-3</v>
      </c>
      <c r="Y49" s="64">
        <f t="shared" si="10"/>
        <v>-1.9802627296179643E-2</v>
      </c>
      <c r="Z49" s="64">
        <f t="shared" si="11"/>
        <v>0</v>
      </c>
    </row>
    <row r="50" spans="1:26" x14ac:dyDescent="0.35">
      <c r="A50" s="4"/>
      <c r="B50" s="78">
        <v>45008</v>
      </c>
      <c r="C50" s="60">
        <v>218.9</v>
      </c>
      <c r="D50" s="60">
        <v>9.9</v>
      </c>
      <c r="E50" s="60">
        <v>209.8</v>
      </c>
      <c r="F50" s="60">
        <v>286.60000000000002</v>
      </c>
      <c r="G50" s="60">
        <v>46.5</v>
      </c>
      <c r="H50" s="60">
        <v>209.2</v>
      </c>
      <c r="I50" s="60">
        <v>26</v>
      </c>
      <c r="J50" s="60">
        <v>86.7</v>
      </c>
      <c r="K50" s="60">
        <v>405.8</v>
      </c>
      <c r="L50" s="60">
        <v>20.100000000000001</v>
      </c>
      <c r="M50" s="60">
        <v>1047.7</v>
      </c>
      <c r="P50" s="64">
        <f t="shared" si="1"/>
        <v>0</v>
      </c>
      <c r="Q50" s="64">
        <f t="shared" si="2"/>
        <v>0</v>
      </c>
      <c r="R50" s="64">
        <f t="shared" si="3"/>
        <v>0</v>
      </c>
      <c r="S50" s="64">
        <f t="shared" si="4"/>
        <v>0</v>
      </c>
      <c r="T50" s="64">
        <f t="shared" si="5"/>
        <v>0</v>
      </c>
      <c r="U50" s="64">
        <f t="shared" si="6"/>
        <v>0</v>
      </c>
      <c r="V50" s="64">
        <f t="shared" si="7"/>
        <v>0</v>
      </c>
      <c r="W50" s="64">
        <f t="shared" si="8"/>
        <v>0</v>
      </c>
      <c r="X50" s="64">
        <f t="shared" si="9"/>
        <v>-2.4612367826905711E-3</v>
      </c>
      <c r="Y50" s="64">
        <f t="shared" si="10"/>
        <v>4.9875415110391882E-3</v>
      </c>
      <c r="Z50" s="64">
        <f t="shared" si="11"/>
        <v>0</v>
      </c>
    </row>
    <row r="51" spans="1:26" x14ac:dyDescent="0.35">
      <c r="A51" s="4"/>
      <c r="B51" s="76">
        <v>45012</v>
      </c>
      <c r="C51" s="77">
        <v>218.9</v>
      </c>
      <c r="D51" s="77">
        <v>9.9</v>
      </c>
      <c r="E51" s="77">
        <v>209.8</v>
      </c>
      <c r="F51" s="77">
        <v>286.60000000000002</v>
      </c>
      <c r="G51" s="77">
        <v>46.5</v>
      </c>
      <c r="H51" s="77">
        <v>209.2</v>
      </c>
      <c r="I51" s="77">
        <v>26</v>
      </c>
      <c r="J51" s="77">
        <v>86.7</v>
      </c>
      <c r="K51" s="77">
        <v>405</v>
      </c>
      <c r="L51" s="77">
        <v>19.899999999999999</v>
      </c>
      <c r="M51" s="77">
        <v>1047.7</v>
      </c>
      <c r="P51" s="64">
        <f t="shared" si="1"/>
        <v>0</v>
      </c>
      <c r="Q51" s="64">
        <f t="shared" si="2"/>
        <v>0</v>
      </c>
      <c r="R51" s="64">
        <f t="shared" si="3"/>
        <v>0</v>
      </c>
      <c r="S51" s="64">
        <f t="shared" si="4"/>
        <v>0</v>
      </c>
      <c r="T51" s="64">
        <f t="shared" si="5"/>
        <v>0</v>
      </c>
      <c r="U51" s="64">
        <f t="shared" si="6"/>
        <v>0</v>
      </c>
      <c r="V51" s="64">
        <f t="shared" si="7"/>
        <v>0</v>
      </c>
      <c r="W51" s="64">
        <f t="shared" si="8"/>
        <v>0</v>
      </c>
      <c r="X51" s="64">
        <f t="shared" si="9"/>
        <v>-1.9733602851753E-3</v>
      </c>
      <c r="Y51" s="64">
        <f t="shared" si="10"/>
        <v>-1.0000083334583534E-2</v>
      </c>
      <c r="Z51" s="64">
        <f t="shared" si="11"/>
        <v>0</v>
      </c>
    </row>
    <row r="52" spans="1:26" x14ac:dyDescent="0.35">
      <c r="A52" s="4"/>
      <c r="B52" s="78">
        <v>45013</v>
      </c>
      <c r="C52" s="60">
        <v>218.9</v>
      </c>
      <c r="D52" s="60">
        <v>9.9</v>
      </c>
      <c r="E52" s="60">
        <v>209.8</v>
      </c>
      <c r="F52" s="60">
        <v>286.60000000000002</v>
      </c>
      <c r="G52" s="60">
        <v>46.5</v>
      </c>
      <c r="H52" s="60">
        <v>209.2</v>
      </c>
      <c r="I52" s="60">
        <v>26</v>
      </c>
      <c r="J52" s="60">
        <v>86.7</v>
      </c>
      <c r="K52" s="60">
        <v>401.8</v>
      </c>
      <c r="L52" s="60">
        <v>19.2</v>
      </c>
      <c r="M52" s="60">
        <v>1047.7</v>
      </c>
      <c r="P52" s="64">
        <f t="shared" si="1"/>
        <v>0</v>
      </c>
      <c r="Q52" s="64">
        <f t="shared" si="2"/>
        <v>0</v>
      </c>
      <c r="R52" s="64">
        <f t="shared" si="3"/>
        <v>0</v>
      </c>
      <c r="S52" s="64">
        <f t="shared" si="4"/>
        <v>0</v>
      </c>
      <c r="T52" s="64">
        <f t="shared" si="5"/>
        <v>0</v>
      </c>
      <c r="U52" s="64">
        <f t="shared" si="6"/>
        <v>0</v>
      </c>
      <c r="V52" s="64">
        <f t="shared" si="7"/>
        <v>0</v>
      </c>
      <c r="W52" s="64">
        <f t="shared" si="8"/>
        <v>0</v>
      </c>
      <c r="X52" s="64">
        <f t="shared" si="9"/>
        <v>-7.9326147257051272E-3</v>
      </c>
      <c r="Y52" s="64">
        <f t="shared" si="10"/>
        <v>-3.5809452696710778E-2</v>
      </c>
      <c r="Z52" s="64">
        <f t="shared" si="11"/>
        <v>0</v>
      </c>
    </row>
    <row r="53" spans="1:26" x14ac:dyDescent="0.35">
      <c r="A53" s="4"/>
      <c r="B53" s="76">
        <v>45014</v>
      </c>
      <c r="C53" s="77">
        <v>218.9</v>
      </c>
      <c r="D53" s="77">
        <v>9.9</v>
      </c>
      <c r="E53" s="77">
        <v>209.8</v>
      </c>
      <c r="F53" s="77">
        <v>286.60000000000002</v>
      </c>
      <c r="G53" s="77">
        <v>46.5</v>
      </c>
      <c r="H53" s="77">
        <v>209.2</v>
      </c>
      <c r="I53" s="77">
        <v>26</v>
      </c>
      <c r="J53" s="77">
        <v>86.7</v>
      </c>
      <c r="K53" s="77">
        <v>399.6</v>
      </c>
      <c r="L53" s="77">
        <v>19.2</v>
      </c>
      <c r="M53" s="77">
        <v>1047.7</v>
      </c>
      <c r="P53" s="64">
        <f t="shared" si="1"/>
        <v>0</v>
      </c>
      <c r="Q53" s="64">
        <f t="shared" si="2"/>
        <v>0</v>
      </c>
      <c r="R53" s="64">
        <f t="shared" si="3"/>
        <v>0</v>
      </c>
      <c r="S53" s="64">
        <f t="shared" si="4"/>
        <v>0</v>
      </c>
      <c r="T53" s="64">
        <f t="shared" si="5"/>
        <v>0</v>
      </c>
      <c r="U53" s="64">
        <f t="shared" si="6"/>
        <v>0</v>
      </c>
      <c r="V53" s="64">
        <f t="shared" si="7"/>
        <v>0</v>
      </c>
      <c r="W53" s="64">
        <f t="shared" si="8"/>
        <v>0</v>
      </c>
      <c r="X53" s="64">
        <f t="shared" si="9"/>
        <v>-5.4904056064355566E-3</v>
      </c>
      <c r="Y53" s="64">
        <f t="shared" si="10"/>
        <v>0</v>
      </c>
      <c r="Z53" s="64">
        <f t="shared" si="11"/>
        <v>0</v>
      </c>
    </row>
    <row r="54" spans="1:26" x14ac:dyDescent="0.35">
      <c r="A54" s="4"/>
      <c r="B54" s="78">
        <v>45015</v>
      </c>
      <c r="C54" s="60">
        <v>218.9</v>
      </c>
      <c r="D54" s="60">
        <v>10.199999999999999</v>
      </c>
      <c r="E54" s="60">
        <v>209.8</v>
      </c>
      <c r="F54" s="60">
        <v>286.60000000000002</v>
      </c>
      <c r="G54" s="60">
        <v>46.5</v>
      </c>
      <c r="H54" s="60">
        <v>209.2</v>
      </c>
      <c r="I54" s="60">
        <v>26</v>
      </c>
      <c r="J54" s="60">
        <v>86.7</v>
      </c>
      <c r="K54" s="60">
        <v>407.1</v>
      </c>
      <c r="L54" s="60">
        <v>19.100000000000001</v>
      </c>
      <c r="M54" s="60">
        <v>1047.7</v>
      </c>
      <c r="P54" s="64">
        <f t="shared" si="1"/>
        <v>0</v>
      </c>
      <c r="Q54" s="64">
        <f t="shared" si="2"/>
        <v>2.9852963149681128E-2</v>
      </c>
      <c r="R54" s="64">
        <f t="shared" si="3"/>
        <v>0</v>
      </c>
      <c r="S54" s="64">
        <f t="shared" si="4"/>
        <v>0</v>
      </c>
      <c r="T54" s="64">
        <f t="shared" si="5"/>
        <v>0</v>
      </c>
      <c r="U54" s="64">
        <f t="shared" si="6"/>
        <v>0</v>
      </c>
      <c r="V54" s="64">
        <f t="shared" si="7"/>
        <v>0</v>
      </c>
      <c r="W54" s="64">
        <f t="shared" si="8"/>
        <v>0</v>
      </c>
      <c r="X54" s="64">
        <f t="shared" si="9"/>
        <v>1.8594808734534687E-2</v>
      </c>
      <c r="Y54" s="64">
        <f t="shared" si="10"/>
        <v>-5.2219439811516007E-3</v>
      </c>
      <c r="Z54" s="64">
        <f t="shared" si="11"/>
        <v>0</v>
      </c>
    </row>
    <row r="55" spans="1:26" x14ac:dyDescent="0.35">
      <c r="A55" s="4"/>
      <c r="B55" s="76">
        <v>45018</v>
      </c>
      <c r="C55" s="77">
        <v>218.9</v>
      </c>
      <c r="D55" s="77">
        <v>10</v>
      </c>
      <c r="E55" s="77">
        <v>209.8</v>
      </c>
      <c r="F55" s="77">
        <v>286.60000000000002</v>
      </c>
      <c r="G55" s="77">
        <v>46.5</v>
      </c>
      <c r="H55" s="77">
        <v>209.2</v>
      </c>
      <c r="I55" s="77">
        <v>26</v>
      </c>
      <c r="J55" s="77">
        <v>86.7</v>
      </c>
      <c r="K55" s="77">
        <v>410.3</v>
      </c>
      <c r="L55" s="77">
        <v>19.2</v>
      </c>
      <c r="M55" s="77">
        <v>1047.7</v>
      </c>
      <c r="P55" s="64">
        <f t="shared" si="1"/>
        <v>0</v>
      </c>
      <c r="Q55" s="64">
        <f t="shared" si="2"/>
        <v>-1.9802627296179643E-2</v>
      </c>
      <c r="R55" s="64">
        <f t="shared" si="3"/>
        <v>0</v>
      </c>
      <c r="S55" s="64">
        <f t="shared" si="4"/>
        <v>0</v>
      </c>
      <c r="T55" s="64">
        <f t="shared" si="5"/>
        <v>0</v>
      </c>
      <c r="U55" s="64">
        <f t="shared" si="6"/>
        <v>0</v>
      </c>
      <c r="V55" s="64">
        <f t="shared" si="7"/>
        <v>0</v>
      </c>
      <c r="W55" s="64">
        <f t="shared" si="8"/>
        <v>0</v>
      </c>
      <c r="X55" s="64">
        <f t="shared" si="9"/>
        <v>7.8297439392072572E-3</v>
      </c>
      <c r="Y55" s="64">
        <f t="shared" si="10"/>
        <v>5.2219439811516249E-3</v>
      </c>
      <c r="Z55" s="64">
        <f t="shared" si="11"/>
        <v>0</v>
      </c>
    </row>
    <row r="56" spans="1:26" x14ac:dyDescent="0.35">
      <c r="A56" s="4"/>
      <c r="B56" s="78">
        <v>45019</v>
      </c>
      <c r="C56" s="60">
        <v>218.9</v>
      </c>
      <c r="D56" s="60">
        <v>10</v>
      </c>
      <c r="E56" s="60">
        <v>209.8</v>
      </c>
      <c r="F56" s="60">
        <v>286.60000000000002</v>
      </c>
      <c r="G56" s="60">
        <v>46.5</v>
      </c>
      <c r="H56" s="60">
        <v>209.2</v>
      </c>
      <c r="I56" s="60">
        <v>26</v>
      </c>
      <c r="J56" s="60">
        <v>86.7</v>
      </c>
      <c r="K56" s="60">
        <v>410.1</v>
      </c>
      <c r="L56" s="60">
        <v>19.399999999999999</v>
      </c>
      <c r="M56" s="60">
        <v>1047.7</v>
      </c>
      <c r="P56" s="64">
        <f t="shared" si="1"/>
        <v>0</v>
      </c>
      <c r="Q56" s="64">
        <f t="shared" si="2"/>
        <v>0</v>
      </c>
      <c r="R56" s="64">
        <f t="shared" si="3"/>
        <v>0</v>
      </c>
      <c r="S56" s="64">
        <f t="shared" si="4"/>
        <v>0</v>
      </c>
      <c r="T56" s="64">
        <f t="shared" si="5"/>
        <v>0</v>
      </c>
      <c r="U56" s="64">
        <f t="shared" si="6"/>
        <v>0</v>
      </c>
      <c r="V56" s="64">
        <f t="shared" si="7"/>
        <v>0</v>
      </c>
      <c r="W56" s="64">
        <f t="shared" si="8"/>
        <v>0</v>
      </c>
      <c r="X56" s="64">
        <f t="shared" si="9"/>
        <v>-4.8756705012678337E-4</v>
      </c>
      <c r="Y56" s="64">
        <f t="shared" si="10"/>
        <v>1.0362787035546658E-2</v>
      </c>
      <c r="Z56" s="64">
        <f t="shared" si="11"/>
        <v>0</v>
      </c>
    </row>
    <row r="57" spans="1:26" x14ac:dyDescent="0.35">
      <c r="A57" s="4"/>
      <c r="B57" s="76">
        <v>45020</v>
      </c>
      <c r="C57" s="77">
        <v>218.9</v>
      </c>
      <c r="D57" s="77">
        <v>9.9</v>
      </c>
      <c r="E57" s="77">
        <v>209.8</v>
      </c>
      <c r="F57" s="77">
        <v>286.60000000000002</v>
      </c>
      <c r="G57" s="77">
        <v>46.5</v>
      </c>
      <c r="H57" s="77">
        <v>209.2</v>
      </c>
      <c r="I57" s="77">
        <v>26</v>
      </c>
      <c r="J57" s="77">
        <v>86.7</v>
      </c>
      <c r="K57" s="77">
        <v>416.3</v>
      </c>
      <c r="L57" s="77">
        <v>19.899999999999999</v>
      </c>
      <c r="M57" s="77">
        <v>1047.7</v>
      </c>
      <c r="P57" s="64">
        <f t="shared" si="1"/>
        <v>0</v>
      </c>
      <c r="Q57" s="64">
        <f t="shared" si="2"/>
        <v>-1.0050335853501451E-2</v>
      </c>
      <c r="R57" s="64">
        <f t="shared" si="3"/>
        <v>0</v>
      </c>
      <c r="S57" s="64">
        <f t="shared" si="4"/>
        <v>0</v>
      </c>
      <c r="T57" s="64">
        <f t="shared" si="5"/>
        <v>0</v>
      </c>
      <c r="U57" s="64">
        <f t="shared" si="6"/>
        <v>0</v>
      </c>
      <c r="V57" s="64">
        <f t="shared" si="7"/>
        <v>0</v>
      </c>
      <c r="W57" s="64">
        <f t="shared" si="8"/>
        <v>0</v>
      </c>
      <c r="X57" s="64">
        <f t="shared" si="9"/>
        <v>1.5005121802916147E-2</v>
      </c>
      <c r="Y57" s="64">
        <f t="shared" si="10"/>
        <v>2.5446665661164176E-2</v>
      </c>
      <c r="Z57" s="64">
        <f t="shared" si="11"/>
        <v>0</v>
      </c>
    </row>
    <row r="58" spans="1:26" x14ac:dyDescent="0.35">
      <c r="A58" s="4"/>
      <c r="B58" s="78">
        <v>45021</v>
      </c>
      <c r="C58" s="60">
        <v>218.9</v>
      </c>
      <c r="D58" s="60">
        <v>9.9</v>
      </c>
      <c r="E58" s="60">
        <v>209.8</v>
      </c>
      <c r="F58" s="60">
        <v>286.60000000000002</v>
      </c>
      <c r="G58" s="60">
        <v>46.5</v>
      </c>
      <c r="H58" s="60">
        <v>209.2</v>
      </c>
      <c r="I58" s="60">
        <v>26</v>
      </c>
      <c r="J58" s="60">
        <v>86.7</v>
      </c>
      <c r="K58" s="60">
        <v>412.3</v>
      </c>
      <c r="L58" s="60">
        <v>20.100000000000001</v>
      </c>
      <c r="M58" s="60">
        <v>1047.7</v>
      </c>
      <c r="P58" s="64">
        <f t="shared" si="1"/>
        <v>0</v>
      </c>
      <c r="Q58" s="64">
        <f t="shared" si="2"/>
        <v>0</v>
      </c>
      <c r="R58" s="64">
        <f t="shared" si="3"/>
        <v>0</v>
      </c>
      <c r="S58" s="64">
        <f t="shared" si="4"/>
        <v>0</v>
      </c>
      <c r="T58" s="64">
        <f t="shared" si="5"/>
        <v>0</v>
      </c>
      <c r="U58" s="64">
        <f t="shared" si="6"/>
        <v>0</v>
      </c>
      <c r="V58" s="64">
        <f t="shared" si="7"/>
        <v>0</v>
      </c>
      <c r="W58" s="64">
        <f t="shared" si="8"/>
        <v>0</v>
      </c>
      <c r="X58" s="64">
        <f t="shared" si="9"/>
        <v>-9.6549144880754556E-3</v>
      </c>
      <c r="Y58" s="64">
        <f t="shared" si="10"/>
        <v>1.0000083334583399E-2</v>
      </c>
      <c r="Z58" s="64">
        <f t="shared" si="11"/>
        <v>0</v>
      </c>
    </row>
    <row r="59" spans="1:26" x14ac:dyDescent="0.35">
      <c r="A59" s="4"/>
      <c r="B59" s="76">
        <v>45022</v>
      </c>
      <c r="C59" s="77">
        <v>218.9</v>
      </c>
      <c r="D59" s="77">
        <v>9.9</v>
      </c>
      <c r="E59" s="77">
        <v>209.8</v>
      </c>
      <c r="F59" s="77">
        <v>286.60000000000002</v>
      </c>
      <c r="G59" s="77">
        <v>46.5</v>
      </c>
      <c r="H59" s="77">
        <v>209.2</v>
      </c>
      <c r="I59" s="77">
        <v>26</v>
      </c>
      <c r="J59" s="77">
        <v>86.7</v>
      </c>
      <c r="K59" s="77">
        <v>433.8</v>
      </c>
      <c r="L59" s="77">
        <v>20.3</v>
      </c>
      <c r="M59" s="77">
        <v>1047.7</v>
      </c>
      <c r="P59" s="64">
        <f t="shared" si="1"/>
        <v>0</v>
      </c>
      <c r="Q59" s="64">
        <f t="shared" si="2"/>
        <v>0</v>
      </c>
      <c r="R59" s="64">
        <f t="shared" si="3"/>
        <v>0</v>
      </c>
      <c r="S59" s="64">
        <f t="shared" si="4"/>
        <v>0</v>
      </c>
      <c r="T59" s="64">
        <f t="shared" si="5"/>
        <v>0</v>
      </c>
      <c r="U59" s="64">
        <f t="shared" si="6"/>
        <v>0</v>
      </c>
      <c r="V59" s="64">
        <f t="shared" si="7"/>
        <v>0</v>
      </c>
      <c r="W59" s="64">
        <f t="shared" si="8"/>
        <v>0</v>
      </c>
      <c r="X59" s="64">
        <f t="shared" si="9"/>
        <v>5.0832358679919767E-2</v>
      </c>
      <c r="Y59" s="64">
        <f t="shared" si="10"/>
        <v>9.9010709827115368E-3</v>
      </c>
      <c r="Z59" s="64">
        <f t="shared" si="11"/>
        <v>0</v>
      </c>
    </row>
    <row r="60" spans="1:26" x14ac:dyDescent="0.35">
      <c r="A60" s="4"/>
      <c r="B60" s="78">
        <v>45025</v>
      </c>
      <c r="C60" s="60">
        <v>218.9</v>
      </c>
      <c r="D60" s="60">
        <v>9.9</v>
      </c>
      <c r="E60" s="60">
        <v>209.8</v>
      </c>
      <c r="F60" s="60">
        <v>286.60000000000002</v>
      </c>
      <c r="G60" s="60">
        <v>46.5</v>
      </c>
      <c r="H60" s="60">
        <v>209.2</v>
      </c>
      <c r="I60" s="60">
        <v>26</v>
      </c>
      <c r="J60" s="60">
        <v>86.7</v>
      </c>
      <c r="K60" s="60">
        <v>461.8</v>
      </c>
      <c r="L60" s="60">
        <v>20.399999999999999</v>
      </c>
      <c r="M60" s="60">
        <v>1047.7</v>
      </c>
      <c r="P60" s="64">
        <f t="shared" si="1"/>
        <v>0</v>
      </c>
      <c r="Q60" s="64">
        <f t="shared" si="2"/>
        <v>0</v>
      </c>
      <c r="R60" s="64">
        <f t="shared" si="3"/>
        <v>0</v>
      </c>
      <c r="S60" s="64">
        <f t="shared" si="4"/>
        <v>0</v>
      </c>
      <c r="T60" s="64">
        <f t="shared" si="5"/>
        <v>0</v>
      </c>
      <c r="U60" s="64">
        <f t="shared" si="6"/>
        <v>0</v>
      </c>
      <c r="V60" s="64">
        <f t="shared" si="7"/>
        <v>0</v>
      </c>
      <c r="W60" s="64">
        <f t="shared" si="8"/>
        <v>0</v>
      </c>
      <c r="X60" s="64">
        <f t="shared" si="9"/>
        <v>6.2548298527620977E-2</v>
      </c>
      <c r="Y60" s="64">
        <f t="shared" si="10"/>
        <v>4.9140148024289414E-3</v>
      </c>
      <c r="Z60" s="64">
        <f t="shared" si="11"/>
        <v>0</v>
      </c>
    </row>
    <row r="61" spans="1:26" x14ac:dyDescent="0.35">
      <c r="A61" s="4"/>
      <c r="B61" s="76">
        <v>45026</v>
      </c>
      <c r="C61" s="77">
        <v>218.9</v>
      </c>
      <c r="D61" s="77">
        <v>9.9</v>
      </c>
      <c r="E61" s="77">
        <v>209.8</v>
      </c>
      <c r="F61" s="77">
        <v>286.60000000000002</v>
      </c>
      <c r="G61" s="77">
        <v>46.5</v>
      </c>
      <c r="H61" s="77">
        <v>209.2</v>
      </c>
      <c r="I61" s="77">
        <v>26</v>
      </c>
      <c r="J61" s="77">
        <v>86.7</v>
      </c>
      <c r="K61" s="77">
        <v>439.4</v>
      </c>
      <c r="L61" s="77">
        <v>20.100000000000001</v>
      </c>
      <c r="M61" s="77">
        <v>1047.7</v>
      </c>
      <c r="P61" s="64">
        <f t="shared" si="1"/>
        <v>0</v>
      </c>
      <c r="Q61" s="64">
        <f t="shared" si="2"/>
        <v>0</v>
      </c>
      <c r="R61" s="64">
        <f t="shared" si="3"/>
        <v>0</v>
      </c>
      <c r="S61" s="64">
        <f t="shared" si="4"/>
        <v>0</v>
      </c>
      <c r="T61" s="64">
        <f t="shared" si="5"/>
        <v>0</v>
      </c>
      <c r="U61" s="64">
        <f t="shared" si="6"/>
        <v>0</v>
      </c>
      <c r="V61" s="64">
        <f t="shared" si="7"/>
        <v>0</v>
      </c>
      <c r="W61" s="64">
        <f t="shared" si="8"/>
        <v>0</v>
      </c>
      <c r="X61" s="64">
        <f t="shared" si="9"/>
        <v>-4.9721736969885237E-2</v>
      </c>
      <c r="Y61" s="64">
        <f t="shared" si="10"/>
        <v>-1.4815085785140474E-2</v>
      </c>
      <c r="Z61" s="64">
        <f t="shared" si="11"/>
        <v>0</v>
      </c>
    </row>
    <row r="62" spans="1:26" x14ac:dyDescent="0.35">
      <c r="A62" s="4"/>
      <c r="B62" s="78">
        <v>45027</v>
      </c>
      <c r="C62" s="60">
        <v>218.9</v>
      </c>
      <c r="D62" s="60">
        <v>9.9</v>
      </c>
      <c r="E62" s="60">
        <v>209.8</v>
      </c>
      <c r="F62" s="60">
        <v>286.60000000000002</v>
      </c>
      <c r="G62" s="60">
        <v>46.5</v>
      </c>
      <c r="H62" s="60">
        <v>209.2</v>
      </c>
      <c r="I62" s="60">
        <v>26</v>
      </c>
      <c r="J62" s="60">
        <v>86.7</v>
      </c>
      <c r="K62" s="60">
        <v>422.1</v>
      </c>
      <c r="L62" s="60">
        <v>20.2</v>
      </c>
      <c r="M62" s="60">
        <v>1047.7</v>
      </c>
      <c r="P62" s="64">
        <f t="shared" si="1"/>
        <v>0</v>
      </c>
      <c r="Q62" s="64">
        <f t="shared" si="2"/>
        <v>0</v>
      </c>
      <c r="R62" s="64">
        <f t="shared" si="3"/>
        <v>0</v>
      </c>
      <c r="S62" s="64">
        <f t="shared" si="4"/>
        <v>0</v>
      </c>
      <c r="T62" s="64">
        <f t="shared" si="5"/>
        <v>0</v>
      </c>
      <c r="U62" s="64">
        <f t="shared" si="6"/>
        <v>0</v>
      </c>
      <c r="V62" s="64">
        <f t="shared" si="7"/>
        <v>0</v>
      </c>
      <c r="W62" s="64">
        <f t="shared" si="8"/>
        <v>0</v>
      </c>
      <c r="X62" s="64">
        <f t="shared" si="9"/>
        <v>-4.0167907162056621E-2</v>
      </c>
      <c r="Y62" s="64">
        <f t="shared" si="10"/>
        <v>4.962789342128876E-3</v>
      </c>
      <c r="Z62" s="64">
        <f t="shared" si="11"/>
        <v>0</v>
      </c>
    </row>
    <row r="63" spans="1:26" x14ac:dyDescent="0.35">
      <c r="A63" s="4"/>
      <c r="B63" s="76">
        <v>45028</v>
      </c>
      <c r="C63" s="77">
        <v>218.9</v>
      </c>
      <c r="D63" s="77">
        <v>9.9</v>
      </c>
      <c r="E63" s="77">
        <v>209.8</v>
      </c>
      <c r="F63" s="77">
        <v>286.60000000000002</v>
      </c>
      <c r="G63" s="77">
        <v>46.5</v>
      </c>
      <c r="H63" s="77">
        <v>209.2</v>
      </c>
      <c r="I63" s="77">
        <v>26</v>
      </c>
      <c r="J63" s="77">
        <v>86.7</v>
      </c>
      <c r="K63" s="77">
        <v>431.8</v>
      </c>
      <c r="L63" s="77">
        <v>20</v>
      </c>
      <c r="M63" s="77">
        <v>1047.7</v>
      </c>
      <c r="P63" s="64">
        <f t="shared" si="1"/>
        <v>0</v>
      </c>
      <c r="Q63" s="64">
        <f t="shared" si="2"/>
        <v>0</v>
      </c>
      <c r="R63" s="64">
        <f t="shared" si="3"/>
        <v>0</v>
      </c>
      <c r="S63" s="64">
        <f t="shared" si="4"/>
        <v>0</v>
      </c>
      <c r="T63" s="64">
        <f t="shared" si="5"/>
        <v>0</v>
      </c>
      <c r="U63" s="64">
        <f t="shared" si="6"/>
        <v>0</v>
      </c>
      <c r="V63" s="64">
        <f t="shared" si="7"/>
        <v>0</v>
      </c>
      <c r="W63" s="64">
        <f t="shared" si="8"/>
        <v>0</v>
      </c>
      <c r="X63" s="64">
        <f t="shared" si="9"/>
        <v>2.2720265292253891E-2</v>
      </c>
      <c r="Y63" s="64">
        <f t="shared" si="10"/>
        <v>-9.950330853168092E-3</v>
      </c>
      <c r="Z63" s="64">
        <f t="shared" si="11"/>
        <v>0</v>
      </c>
    </row>
    <row r="64" spans="1:26" x14ac:dyDescent="0.35">
      <c r="A64" s="4"/>
      <c r="B64" s="78">
        <v>45029</v>
      </c>
      <c r="C64" s="60">
        <v>218.9</v>
      </c>
      <c r="D64" s="60">
        <v>9.9</v>
      </c>
      <c r="E64" s="60">
        <v>209.8</v>
      </c>
      <c r="F64" s="60">
        <v>286.60000000000002</v>
      </c>
      <c r="G64" s="60">
        <v>46.5</v>
      </c>
      <c r="H64" s="60">
        <v>209.2</v>
      </c>
      <c r="I64" s="60">
        <v>26</v>
      </c>
      <c r="J64" s="60">
        <v>86.7</v>
      </c>
      <c r="K64" s="60">
        <v>437</v>
      </c>
      <c r="L64" s="60">
        <v>20.399999999999999</v>
      </c>
      <c r="M64" s="60">
        <v>1047.7</v>
      </c>
      <c r="P64" s="64">
        <f t="shared" si="1"/>
        <v>0</v>
      </c>
      <c r="Q64" s="64">
        <f t="shared" si="2"/>
        <v>0</v>
      </c>
      <c r="R64" s="64">
        <f t="shared" si="3"/>
        <v>0</v>
      </c>
      <c r="S64" s="64">
        <f t="shared" si="4"/>
        <v>0</v>
      </c>
      <c r="T64" s="64">
        <f t="shared" si="5"/>
        <v>0</v>
      </c>
      <c r="U64" s="64">
        <f t="shared" si="6"/>
        <v>0</v>
      </c>
      <c r="V64" s="64">
        <f t="shared" si="7"/>
        <v>0</v>
      </c>
      <c r="W64" s="64">
        <f t="shared" si="8"/>
        <v>0</v>
      </c>
      <c r="X64" s="64">
        <f t="shared" si="9"/>
        <v>1.1970677014883253E-2</v>
      </c>
      <c r="Y64" s="64">
        <f t="shared" si="10"/>
        <v>1.980262729617973E-2</v>
      </c>
      <c r="Z64" s="64">
        <f t="shared" si="11"/>
        <v>0</v>
      </c>
    </row>
    <row r="65" spans="1:26" x14ac:dyDescent="0.35">
      <c r="A65" s="4"/>
      <c r="B65" s="76">
        <v>45032</v>
      </c>
      <c r="C65" s="77">
        <v>218.9</v>
      </c>
      <c r="D65" s="77">
        <v>9.9</v>
      </c>
      <c r="E65" s="77">
        <v>209.8</v>
      </c>
      <c r="F65" s="77">
        <v>286.60000000000002</v>
      </c>
      <c r="G65" s="77">
        <v>46.5</v>
      </c>
      <c r="H65" s="77">
        <v>209.2</v>
      </c>
      <c r="I65" s="77">
        <v>26</v>
      </c>
      <c r="J65" s="77">
        <v>86.7</v>
      </c>
      <c r="K65" s="77">
        <v>431.2</v>
      </c>
      <c r="L65" s="77">
        <v>20.5</v>
      </c>
      <c r="M65" s="77">
        <v>1047.7</v>
      </c>
      <c r="P65" s="64">
        <f t="shared" si="1"/>
        <v>0</v>
      </c>
      <c r="Q65" s="64">
        <f t="shared" si="2"/>
        <v>0</v>
      </c>
      <c r="R65" s="64">
        <f t="shared" si="3"/>
        <v>0</v>
      </c>
      <c r="S65" s="64">
        <f t="shared" si="4"/>
        <v>0</v>
      </c>
      <c r="T65" s="64">
        <f t="shared" si="5"/>
        <v>0</v>
      </c>
      <c r="U65" s="64">
        <f t="shared" si="6"/>
        <v>0</v>
      </c>
      <c r="V65" s="64">
        <f t="shared" si="7"/>
        <v>0</v>
      </c>
      <c r="W65" s="64">
        <f t="shared" si="8"/>
        <v>0</v>
      </c>
      <c r="X65" s="64">
        <f t="shared" si="9"/>
        <v>-1.33611755008028E-2</v>
      </c>
      <c r="Y65" s="64">
        <f t="shared" si="10"/>
        <v>4.8899852941917702E-3</v>
      </c>
      <c r="Z65" s="64">
        <f t="shared" si="11"/>
        <v>0</v>
      </c>
    </row>
    <row r="66" spans="1:26" x14ac:dyDescent="0.35">
      <c r="A66" s="4"/>
      <c r="B66" s="78">
        <v>45033</v>
      </c>
      <c r="C66" s="60">
        <v>218.9</v>
      </c>
      <c r="D66" s="60">
        <v>10</v>
      </c>
      <c r="E66" s="60">
        <v>209.8</v>
      </c>
      <c r="F66" s="60">
        <v>286.60000000000002</v>
      </c>
      <c r="G66" s="60">
        <v>46.5</v>
      </c>
      <c r="H66" s="60">
        <v>209.2</v>
      </c>
      <c r="I66" s="60">
        <v>26</v>
      </c>
      <c r="J66" s="60">
        <v>86.7</v>
      </c>
      <c r="K66" s="60">
        <v>427.5</v>
      </c>
      <c r="L66" s="60">
        <v>20.5</v>
      </c>
      <c r="M66" s="60">
        <v>1047.7</v>
      </c>
      <c r="P66" s="64">
        <f t="shared" si="1"/>
        <v>0</v>
      </c>
      <c r="Q66" s="64">
        <f t="shared" si="2"/>
        <v>1.0050335853501506E-2</v>
      </c>
      <c r="R66" s="64">
        <f t="shared" si="3"/>
        <v>0</v>
      </c>
      <c r="S66" s="64">
        <f t="shared" si="4"/>
        <v>0</v>
      </c>
      <c r="T66" s="64">
        <f t="shared" si="5"/>
        <v>0</v>
      </c>
      <c r="U66" s="64">
        <f t="shared" si="6"/>
        <v>0</v>
      </c>
      <c r="V66" s="64">
        <f t="shared" si="7"/>
        <v>0</v>
      </c>
      <c r="W66" s="64">
        <f t="shared" si="8"/>
        <v>0</v>
      </c>
      <c r="X66" s="64">
        <f t="shared" si="9"/>
        <v>-8.6177312179724873E-3</v>
      </c>
      <c r="Y66" s="64">
        <f t="shared" si="10"/>
        <v>0</v>
      </c>
      <c r="Z66" s="64">
        <f t="shared" si="11"/>
        <v>0</v>
      </c>
    </row>
    <row r="67" spans="1:26" x14ac:dyDescent="0.35">
      <c r="A67" s="4"/>
      <c r="B67" s="76">
        <v>45034</v>
      </c>
      <c r="C67" s="77">
        <v>218.9</v>
      </c>
      <c r="D67" s="77">
        <v>10.199999999999999</v>
      </c>
      <c r="E67" s="77">
        <v>209.8</v>
      </c>
      <c r="F67" s="77">
        <v>286.60000000000002</v>
      </c>
      <c r="G67" s="77">
        <v>46.5</v>
      </c>
      <c r="H67" s="77">
        <v>209.3</v>
      </c>
      <c r="I67" s="77">
        <v>26</v>
      </c>
      <c r="J67" s="77">
        <v>86.7</v>
      </c>
      <c r="K67" s="77">
        <v>430.4</v>
      </c>
      <c r="L67" s="77">
        <v>20.399999999999999</v>
      </c>
      <c r="M67" s="77">
        <v>1047.7</v>
      </c>
      <c r="P67" s="64">
        <f t="shared" si="1"/>
        <v>0</v>
      </c>
      <c r="Q67" s="64">
        <f t="shared" si="2"/>
        <v>1.980262729617973E-2</v>
      </c>
      <c r="R67" s="64">
        <f t="shared" si="3"/>
        <v>0</v>
      </c>
      <c r="S67" s="64">
        <f t="shared" si="4"/>
        <v>0</v>
      </c>
      <c r="T67" s="64">
        <f t="shared" si="5"/>
        <v>0</v>
      </c>
      <c r="U67" s="64">
        <f t="shared" si="6"/>
        <v>4.7789726118643004E-4</v>
      </c>
      <c r="V67" s="64">
        <f t="shared" si="7"/>
        <v>0</v>
      </c>
      <c r="W67" s="64">
        <f t="shared" si="8"/>
        <v>0</v>
      </c>
      <c r="X67" s="64">
        <f t="shared" si="9"/>
        <v>6.7607204707597138E-3</v>
      </c>
      <c r="Y67" s="64">
        <f t="shared" si="10"/>
        <v>-4.8899852941919038E-3</v>
      </c>
      <c r="Z67" s="64">
        <f t="shared" si="11"/>
        <v>0</v>
      </c>
    </row>
    <row r="68" spans="1:26" x14ac:dyDescent="0.35">
      <c r="A68" s="4"/>
      <c r="B68" s="78">
        <v>45040</v>
      </c>
      <c r="C68" s="60">
        <v>218.9</v>
      </c>
      <c r="D68" s="60">
        <v>11.2</v>
      </c>
      <c r="E68" s="60">
        <v>209.8</v>
      </c>
      <c r="F68" s="60">
        <v>286.60000000000002</v>
      </c>
      <c r="G68" s="60">
        <v>46.5</v>
      </c>
      <c r="H68" s="60">
        <v>209.6</v>
      </c>
      <c r="I68" s="60">
        <v>26</v>
      </c>
      <c r="J68" s="60">
        <v>86.7</v>
      </c>
      <c r="K68" s="60">
        <v>451.4</v>
      </c>
      <c r="L68" s="60">
        <v>20.399999999999999</v>
      </c>
      <c r="M68" s="60">
        <v>1047.7</v>
      </c>
      <c r="P68" s="64">
        <f t="shared" si="1"/>
        <v>0</v>
      </c>
      <c r="Q68" s="64">
        <f t="shared" si="2"/>
        <v>9.3526058010823546E-2</v>
      </c>
      <c r="R68" s="64">
        <f t="shared" si="3"/>
        <v>0</v>
      </c>
      <c r="S68" s="64">
        <f t="shared" si="4"/>
        <v>0</v>
      </c>
      <c r="T68" s="64">
        <f t="shared" si="5"/>
        <v>0</v>
      </c>
      <c r="U68" s="64">
        <f t="shared" si="6"/>
        <v>1.4323229949328906E-3</v>
      </c>
      <c r="V68" s="64">
        <f t="shared" si="7"/>
        <v>0</v>
      </c>
      <c r="W68" s="64">
        <f t="shared" si="8"/>
        <v>0</v>
      </c>
      <c r="X68" s="64">
        <f t="shared" si="9"/>
        <v>4.763885553586069E-2</v>
      </c>
      <c r="Y68" s="64">
        <f t="shared" si="10"/>
        <v>0</v>
      </c>
      <c r="Z68" s="64">
        <f t="shared" si="11"/>
        <v>0</v>
      </c>
    </row>
    <row r="69" spans="1:26" x14ac:dyDescent="0.35">
      <c r="A69" s="4"/>
      <c r="B69" s="76">
        <v>45041</v>
      </c>
      <c r="C69" s="77">
        <v>218.9</v>
      </c>
      <c r="D69" s="77">
        <v>11.4</v>
      </c>
      <c r="E69" s="77">
        <v>209.8</v>
      </c>
      <c r="F69" s="77">
        <v>286.60000000000002</v>
      </c>
      <c r="G69" s="77">
        <v>46.5</v>
      </c>
      <c r="H69" s="77">
        <v>209.2</v>
      </c>
      <c r="I69" s="77">
        <v>26</v>
      </c>
      <c r="J69" s="77">
        <v>86.8</v>
      </c>
      <c r="K69" s="77">
        <v>468.8</v>
      </c>
      <c r="L69" s="77">
        <v>20.3</v>
      </c>
      <c r="M69" s="77">
        <v>1047.7</v>
      </c>
      <c r="P69" s="64">
        <f t="shared" ref="P69:P132" si="12">LN(C69/C68)</f>
        <v>0</v>
      </c>
      <c r="Q69" s="64">
        <f t="shared" ref="Q69:Q132" si="13">LN(D69/D68)</f>
        <v>1.7699577099401075E-2</v>
      </c>
      <c r="R69" s="64">
        <f t="shared" ref="R69:R132" si="14">LN(E69/E68)</f>
        <v>0</v>
      </c>
      <c r="S69" s="64">
        <f t="shared" ref="S69:S132" si="15">LN(F69/F68)</f>
        <v>0</v>
      </c>
      <c r="T69" s="64">
        <f t="shared" ref="T69:T132" si="16">LN(G69/G68)</f>
        <v>0</v>
      </c>
      <c r="U69" s="64">
        <f t="shared" ref="U69:U132" si="17">LN(H69/H68)</f>
        <v>-1.9102202561192376E-3</v>
      </c>
      <c r="V69" s="64">
        <f t="shared" ref="V69:V132" si="18">LN(I69/I68)</f>
        <v>0</v>
      </c>
      <c r="W69" s="64">
        <f t="shared" ref="W69:W132" si="19">LN(J69/J68)</f>
        <v>1.1527378798082617E-3</v>
      </c>
      <c r="X69" s="64">
        <f t="shared" ref="X69:X132" si="20">LN(K69/K68)</f>
        <v>3.7822373879367661E-2</v>
      </c>
      <c r="Y69" s="64">
        <f t="shared" ref="Y69:Y132" si="21">LN(L69/L68)</f>
        <v>-4.9140148024289293E-3</v>
      </c>
      <c r="Z69" s="64">
        <f t="shared" ref="Z69:Z132" si="22">LN(M69/M68)</f>
        <v>0</v>
      </c>
    </row>
    <row r="70" spans="1:26" x14ac:dyDescent="0.35">
      <c r="A70" s="4"/>
      <c r="B70" s="78">
        <v>45042</v>
      </c>
      <c r="C70" s="60">
        <v>218.9</v>
      </c>
      <c r="D70" s="60">
        <v>10.9</v>
      </c>
      <c r="E70" s="60">
        <v>209.8</v>
      </c>
      <c r="F70" s="60">
        <v>286.60000000000002</v>
      </c>
      <c r="G70" s="60">
        <v>46.5</v>
      </c>
      <c r="H70" s="60">
        <v>209.2</v>
      </c>
      <c r="I70" s="60">
        <v>26</v>
      </c>
      <c r="J70" s="60">
        <v>87</v>
      </c>
      <c r="K70" s="60">
        <v>470.9</v>
      </c>
      <c r="L70" s="60">
        <v>20.100000000000001</v>
      </c>
      <c r="M70" s="60">
        <v>1047.7</v>
      </c>
      <c r="P70" s="64">
        <f t="shared" si="12"/>
        <v>0</v>
      </c>
      <c r="Q70" s="64">
        <f t="shared" si="13"/>
        <v>-4.4850566165351789E-2</v>
      </c>
      <c r="R70" s="64">
        <f t="shared" si="14"/>
        <v>0</v>
      </c>
      <c r="S70" s="64">
        <f t="shared" si="15"/>
        <v>0</v>
      </c>
      <c r="T70" s="64">
        <f t="shared" si="16"/>
        <v>0</v>
      </c>
      <c r="U70" s="64">
        <f t="shared" si="17"/>
        <v>0</v>
      </c>
      <c r="V70" s="64">
        <f t="shared" si="18"/>
        <v>0</v>
      </c>
      <c r="W70" s="64">
        <f t="shared" si="19"/>
        <v>2.3014969882791674E-3</v>
      </c>
      <c r="X70" s="64">
        <f t="shared" si="20"/>
        <v>4.4695189867060611E-3</v>
      </c>
      <c r="Y70" s="64">
        <f t="shared" si="21"/>
        <v>-9.9010709827115698E-3</v>
      </c>
      <c r="Z70" s="64">
        <f t="shared" si="22"/>
        <v>0</v>
      </c>
    </row>
    <row r="71" spans="1:26" x14ac:dyDescent="0.35">
      <c r="A71" s="4"/>
      <c r="B71" s="76">
        <v>45043</v>
      </c>
      <c r="C71" s="77">
        <v>218.9</v>
      </c>
      <c r="D71" s="77">
        <v>11.1</v>
      </c>
      <c r="E71" s="77">
        <v>209.8</v>
      </c>
      <c r="F71" s="77">
        <v>286.60000000000002</v>
      </c>
      <c r="G71" s="77">
        <v>46.5</v>
      </c>
      <c r="H71" s="77">
        <v>209.2</v>
      </c>
      <c r="I71" s="77">
        <v>26</v>
      </c>
      <c r="J71" s="77">
        <v>89.6</v>
      </c>
      <c r="K71" s="77">
        <v>508.5</v>
      </c>
      <c r="L71" s="77">
        <v>20.7</v>
      </c>
      <c r="M71" s="77">
        <v>1047.7</v>
      </c>
      <c r="P71" s="64">
        <f t="shared" si="12"/>
        <v>0</v>
      </c>
      <c r="Q71" s="64">
        <f t="shared" si="13"/>
        <v>1.8182319083190328E-2</v>
      </c>
      <c r="R71" s="64">
        <f t="shared" si="14"/>
        <v>0</v>
      </c>
      <c r="S71" s="64">
        <f t="shared" si="15"/>
        <v>0</v>
      </c>
      <c r="T71" s="64">
        <f t="shared" si="16"/>
        <v>0</v>
      </c>
      <c r="U71" s="64">
        <f t="shared" si="17"/>
        <v>0</v>
      </c>
      <c r="V71" s="64">
        <f t="shared" si="18"/>
        <v>0</v>
      </c>
      <c r="W71" s="64">
        <f t="shared" si="19"/>
        <v>2.9447201326301055E-2</v>
      </c>
      <c r="X71" s="64">
        <f t="shared" si="20"/>
        <v>7.6819458239105798E-2</v>
      </c>
      <c r="Y71" s="64">
        <f t="shared" si="21"/>
        <v>2.9413885206293192E-2</v>
      </c>
      <c r="Z71" s="64">
        <f t="shared" si="22"/>
        <v>0</v>
      </c>
    </row>
    <row r="72" spans="1:26" x14ac:dyDescent="0.35">
      <c r="A72" s="4"/>
      <c r="B72" s="78">
        <v>45046</v>
      </c>
      <c r="C72" s="60">
        <v>218.9</v>
      </c>
      <c r="D72" s="60">
        <v>10.4</v>
      </c>
      <c r="E72" s="60">
        <v>209.8</v>
      </c>
      <c r="F72" s="60">
        <v>286.60000000000002</v>
      </c>
      <c r="G72" s="60">
        <v>46.5</v>
      </c>
      <c r="H72" s="60">
        <v>209.2</v>
      </c>
      <c r="I72" s="60">
        <v>26</v>
      </c>
      <c r="J72" s="60">
        <v>87.3</v>
      </c>
      <c r="K72" s="60">
        <v>478.6</v>
      </c>
      <c r="L72" s="60">
        <v>20.7</v>
      </c>
      <c r="M72" s="60">
        <v>1047.7</v>
      </c>
      <c r="P72" s="64">
        <f t="shared" si="12"/>
        <v>0</v>
      </c>
      <c r="Q72" s="64">
        <f t="shared" si="13"/>
        <v>-6.513930217096138E-2</v>
      </c>
      <c r="R72" s="64">
        <f t="shared" si="14"/>
        <v>0</v>
      </c>
      <c r="S72" s="64">
        <f t="shared" si="15"/>
        <v>0</v>
      </c>
      <c r="T72" s="64">
        <f t="shared" si="16"/>
        <v>0</v>
      </c>
      <c r="U72" s="64">
        <f t="shared" si="17"/>
        <v>0</v>
      </c>
      <c r="V72" s="64">
        <f t="shared" si="18"/>
        <v>0</v>
      </c>
      <c r="W72" s="64">
        <f t="shared" si="19"/>
        <v>-2.6004857135328199E-2</v>
      </c>
      <c r="X72" s="64">
        <f t="shared" si="20"/>
        <v>-6.060004001434164E-2</v>
      </c>
      <c r="Y72" s="64">
        <f t="shared" si="21"/>
        <v>0</v>
      </c>
      <c r="Z72" s="64">
        <f t="shared" si="22"/>
        <v>0</v>
      </c>
    </row>
    <row r="73" spans="1:26" x14ac:dyDescent="0.35">
      <c r="A73" s="4"/>
      <c r="B73" s="76">
        <v>45048</v>
      </c>
      <c r="C73" s="77">
        <v>218.9</v>
      </c>
      <c r="D73" s="77">
        <v>11</v>
      </c>
      <c r="E73" s="77">
        <v>209.8</v>
      </c>
      <c r="F73" s="77">
        <v>286.60000000000002</v>
      </c>
      <c r="G73" s="77">
        <v>46.5</v>
      </c>
      <c r="H73" s="77">
        <v>209.2</v>
      </c>
      <c r="I73" s="77">
        <v>26</v>
      </c>
      <c r="J73" s="77">
        <v>86.7</v>
      </c>
      <c r="K73" s="77">
        <v>481.4</v>
      </c>
      <c r="L73" s="77">
        <v>18.8</v>
      </c>
      <c r="M73" s="77">
        <v>1047.7</v>
      </c>
      <c r="P73" s="64">
        <f t="shared" si="12"/>
        <v>0</v>
      </c>
      <c r="Q73" s="64">
        <f t="shared" si="13"/>
        <v>5.6089466651043578E-2</v>
      </c>
      <c r="R73" s="64">
        <f t="shared" si="14"/>
        <v>0</v>
      </c>
      <c r="S73" s="64">
        <f t="shared" si="15"/>
        <v>0</v>
      </c>
      <c r="T73" s="64">
        <f t="shared" si="16"/>
        <v>0</v>
      </c>
      <c r="U73" s="64">
        <f t="shared" si="17"/>
        <v>0</v>
      </c>
      <c r="V73" s="64">
        <f t="shared" si="18"/>
        <v>0</v>
      </c>
      <c r="W73" s="64">
        <f t="shared" si="19"/>
        <v>-6.8965790590603286E-3</v>
      </c>
      <c r="X73" s="64">
        <f t="shared" si="20"/>
        <v>5.8333498746984732E-3</v>
      </c>
      <c r="Y73" s="64">
        <f t="shared" si="21"/>
        <v>-9.6276830435419833E-2</v>
      </c>
      <c r="Z73" s="64">
        <f t="shared" si="22"/>
        <v>0</v>
      </c>
    </row>
    <row r="74" spans="1:26" x14ac:dyDescent="0.35">
      <c r="A74" s="4"/>
      <c r="B74" s="78">
        <v>45049</v>
      </c>
      <c r="C74" s="60">
        <v>218.9</v>
      </c>
      <c r="D74" s="60">
        <v>12.1</v>
      </c>
      <c r="E74" s="60">
        <v>209.8</v>
      </c>
      <c r="F74" s="60">
        <v>286.60000000000002</v>
      </c>
      <c r="G74" s="60">
        <v>46.5</v>
      </c>
      <c r="H74" s="60">
        <v>209.2</v>
      </c>
      <c r="I74" s="60">
        <v>26</v>
      </c>
      <c r="J74" s="60">
        <v>86.7</v>
      </c>
      <c r="K74" s="60">
        <v>461.8</v>
      </c>
      <c r="L74" s="60">
        <v>18.8</v>
      </c>
      <c r="M74" s="60">
        <v>1047.7</v>
      </c>
      <c r="P74" s="64">
        <f t="shared" si="12"/>
        <v>0</v>
      </c>
      <c r="Q74" s="64">
        <f t="shared" si="13"/>
        <v>9.5310179804324741E-2</v>
      </c>
      <c r="R74" s="64">
        <f t="shared" si="14"/>
        <v>0</v>
      </c>
      <c r="S74" s="64">
        <f t="shared" si="15"/>
        <v>0</v>
      </c>
      <c r="T74" s="64">
        <f t="shared" si="16"/>
        <v>0</v>
      </c>
      <c r="U74" s="64">
        <f t="shared" si="17"/>
        <v>0</v>
      </c>
      <c r="V74" s="64">
        <f t="shared" si="18"/>
        <v>0</v>
      </c>
      <c r="W74" s="64">
        <f t="shared" si="19"/>
        <v>0</v>
      </c>
      <c r="X74" s="64">
        <f t="shared" si="20"/>
        <v>-4.1566628428576474E-2</v>
      </c>
      <c r="Y74" s="64">
        <f t="shared" si="21"/>
        <v>0</v>
      </c>
      <c r="Z74" s="64">
        <f t="shared" si="22"/>
        <v>0</v>
      </c>
    </row>
    <row r="75" spans="1:26" x14ac:dyDescent="0.35">
      <c r="A75" s="4"/>
      <c r="B75" s="76">
        <v>45053</v>
      </c>
      <c r="C75" s="77">
        <v>218.9</v>
      </c>
      <c r="D75" s="77">
        <v>13.3</v>
      </c>
      <c r="E75" s="77">
        <v>209.8</v>
      </c>
      <c r="F75" s="77">
        <v>286.60000000000002</v>
      </c>
      <c r="G75" s="77">
        <v>46.5</v>
      </c>
      <c r="H75" s="77">
        <v>209.2</v>
      </c>
      <c r="I75" s="77">
        <v>26</v>
      </c>
      <c r="J75" s="77">
        <v>86.9</v>
      </c>
      <c r="K75" s="77">
        <v>463.3</v>
      </c>
      <c r="L75" s="77">
        <v>18.8</v>
      </c>
      <c r="M75" s="77">
        <v>1047.7</v>
      </c>
      <c r="P75" s="64">
        <f t="shared" si="12"/>
        <v>0</v>
      </c>
      <c r="Q75" s="64">
        <f t="shared" si="13"/>
        <v>9.455858262501278E-2</v>
      </c>
      <c r="R75" s="64">
        <f t="shared" si="14"/>
        <v>0</v>
      </c>
      <c r="S75" s="64">
        <f t="shared" si="15"/>
        <v>0</v>
      </c>
      <c r="T75" s="64">
        <f t="shared" si="16"/>
        <v>0</v>
      </c>
      <c r="U75" s="64">
        <f t="shared" si="17"/>
        <v>0</v>
      </c>
      <c r="V75" s="64">
        <f t="shared" si="18"/>
        <v>0</v>
      </c>
      <c r="W75" s="64">
        <f t="shared" si="19"/>
        <v>2.3041484848502955E-3</v>
      </c>
      <c r="X75" s="64">
        <f t="shared" si="20"/>
        <v>3.2428955022076717E-3</v>
      </c>
      <c r="Y75" s="64">
        <f t="shared" si="21"/>
        <v>0</v>
      </c>
      <c r="Z75" s="64">
        <f t="shared" si="22"/>
        <v>0</v>
      </c>
    </row>
    <row r="76" spans="1:26" x14ac:dyDescent="0.35">
      <c r="A76" s="4"/>
      <c r="B76" s="78">
        <v>45054</v>
      </c>
      <c r="C76" s="60">
        <v>218.9</v>
      </c>
      <c r="D76" s="60">
        <v>13.8</v>
      </c>
      <c r="E76" s="60">
        <v>209.8</v>
      </c>
      <c r="F76" s="60">
        <v>286.60000000000002</v>
      </c>
      <c r="G76" s="60">
        <v>46.5</v>
      </c>
      <c r="H76" s="60">
        <v>209.2</v>
      </c>
      <c r="I76" s="60">
        <v>26</v>
      </c>
      <c r="J76" s="60">
        <v>86.7</v>
      </c>
      <c r="K76" s="60">
        <v>455.8</v>
      </c>
      <c r="L76" s="60">
        <v>18.8</v>
      </c>
      <c r="M76" s="60">
        <v>1047.7</v>
      </c>
      <c r="P76" s="64">
        <f t="shared" si="12"/>
        <v>0</v>
      </c>
      <c r="Q76" s="64">
        <f t="shared" si="13"/>
        <v>3.6904556935450979E-2</v>
      </c>
      <c r="R76" s="64">
        <f t="shared" si="14"/>
        <v>0</v>
      </c>
      <c r="S76" s="64">
        <f t="shared" si="15"/>
        <v>0</v>
      </c>
      <c r="T76" s="64">
        <f t="shared" si="16"/>
        <v>0</v>
      </c>
      <c r="U76" s="64">
        <f t="shared" si="17"/>
        <v>0</v>
      </c>
      <c r="V76" s="64">
        <f t="shared" si="18"/>
        <v>0</v>
      </c>
      <c r="W76" s="64">
        <f t="shared" si="19"/>
        <v>-2.3041484848501884E-3</v>
      </c>
      <c r="X76" s="64">
        <f t="shared" si="20"/>
        <v>-1.6320675611018843E-2</v>
      </c>
      <c r="Y76" s="64">
        <f t="shared" si="21"/>
        <v>0</v>
      </c>
      <c r="Z76" s="64">
        <f t="shared" si="22"/>
        <v>0</v>
      </c>
    </row>
    <row r="77" spans="1:26" x14ac:dyDescent="0.35">
      <c r="A77" s="4"/>
      <c r="B77" s="76">
        <v>45055</v>
      </c>
      <c r="C77" s="77">
        <v>218.9</v>
      </c>
      <c r="D77" s="77">
        <v>13.1</v>
      </c>
      <c r="E77" s="77">
        <v>209.8</v>
      </c>
      <c r="F77" s="77">
        <v>286.60000000000002</v>
      </c>
      <c r="G77" s="77">
        <v>46.5</v>
      </c>
      <c r="H77" s="77">
        <v>209.2</v>
      </c>
      <c r="I77" s="77">
        <v>26</v>
      </c>
      <c r="J77" s="77">
        <v>87.3</v>
      </c>
      <c r="K77" s="77">
        <v>455.9</v>
      </c>
      <c r="L77" s="77">
        <v>18.8</v>
      </c>
      <c r="M77" s="77">
        <v>1047.7</v>
      </c>
      <c r="P77" s="64">
        <f t="shared" si="12"/>
        <v>0</v>
      </c>
      <c r="Q77" s="64">
        <f t="shared" si="13"/>
        <v>-5.2056361956053267E-2</v>
      </c>
      <c r="R77" s="64">
        <f t="shared" si="14"/>
        <v>0</v>
      </c>
      <c r="S77" s="64">
        <f t="shared" si="15"/>
        <v>0</v>
      </c>
      <c r="T77" s="64">
        <f t="shared" si="16"/>
        <v>0</v>
      </c>
      <c r="U77" s="64">
        <f t="shared" si="17"/>
        <v>0</v>
      </c>
      <c r="V77" s="64">
        <f t="shared" si="18"/>
        <v>0</v>
      </c>
      <c r="W77" s="64">
        <f t="shared" si="19"/>
        <v>6.8965790590602375E-3</v>
      </c>
      <c r="X77" s="64">
        <f t="shared" si="20"/>
        <v>2.1937040781169989E-4</v>
      </c>
      <c r="Y77" s="64">
        <f t="shared" si="21"/>
        <v>0</v>
      </c>
      <c r="Z77" s="64">
        <f t="shared" si="22"/>
        <v>0</v>
      </c>
    </row>
    <row r="78" spans="1:26" x14ac:dyDescent="0.35">
      <c r="A78" s="4"/>
      <c r="B78" s="78">
        <v>45056</v>
      </c>
      <c r="C78" s="60">
        <v>218.9</v>
      </c>
      <c r="D78" s="60">
        <v>13.8</v>
      </c>
      <c r="E78" s="60">
        <v>209.8</v>
      </c>
      <c r="F78" s="60">
        <v>286.60000000000002</v>
      </c>
      <c r="G78" s="60">
        <v>46.5</v>
      </c>
      <c r="H78" s="60">
        <v>209.2</v>
      </c>
      <c r="I78" s="60">
        <v>26</v>
      </c>
      <c r="J78" s="60">
        <v>86.7</v>
      </c>
      <c r="K78" s="60">
        <v>488.4</v>
      </c>
      <c r="L78" s="60">
        <v>18.8</v>
      </c>
      <c r="M78" s="60">
        <v>1047.7</v>
      </c>
      <c r="P78" s="64">
        <f t="shared" si="12"/>
        <v>0</v>
      </c>
      <c r="Q78" s="64">
        <f t="shared" si="13"/>
        <v>5.2056361956053128E-2</v>
      </c>
      <c r="R78" s="64">
        <f t="shared" si="14"/>
        <v>0</v>
      </c>
      <c r="S78" s="64">
        <f t="shared" si="15"/>
        <v>0</v>
      </c>
      <c r="T78" s="64">
        <f t="shared" si="16"/>
        <v>0</v>
      </c>
      <c r="U78" s="64">
        <f t="shared" si="17"/>
        <v>0</v>
      </c>
      <c r="V78" s="64">
        <f t="shared" si="18"/>
        <v>0</v>
      </c>
      <c r="W78" s="64">
        <f t="shared" si="19"/>
        <v>-6.8965790590603286E-3</v>
      </c>
      <c r="X78" s="64">
        <f t="shared" si="20"/>
        <v>6.8861255017153941E-2</v>
      </c>
      <c r="Y78" s="64">
        <f t="shared" si="21"/>
        <v>0</v>
      </c>
      <c r="Z78" s="64">
        <f t="shared" si="22"/>
        <v>0</v>
      </c>
    </row>
    <row r="79" spans="1:26" x14ac:dyDescent="0.35">
      <c r="A79" s="4"/>
      <c r="B79" s="76">
        <v>45057</v>
      </c>
      <c r="C79" s="77">
        <v>218.9</v>
      </c>
      <c r="D79" s="77">
        <v>13.6</v>
      </c>
      <c r="E79" s="77">
        <v>209.8</v>
      </c>
      <c r="F79" s="77">
        <v>286.60000000000002</v>
      </c>
      <c r="G79" s="77">
        <v>46.5</v>
      </c>
      <c r="H79" s="77">
        <v>209.2</v>
      </c>
      <c r="I79" s="77">
        <v>26</v>
      </c>
      <c r="J79" s="77">
        <v>86.9</v>
      </c>
      <c r="K79" s="77">
        <v>478.5</v>
      </c>
      <c r="L79" s="77">
        <v>18.8</v>
      </c>
      <c r="M79" s="77">
        <v>1047.7</v>
      </c>
      <c r="P79" s="64">
        <f t="shared" si="12"/>
        <v>0</v>
      </c>
      <c r="Q79" s="64">
        <f t="shared" si="13"/>
        <v>-1.4598799421152749E-2</v>
      </c>
      <c r="R79" s="64">
        <f t="shared" si="14"/>
        <v>0</v>
      </c>
      <c r="S79" s="64">
        <f t="shared" si="15"/>
        <v>0</v>
      </c>
      <c r="T79" s="64">
        <f t="shared" si="16"/>
        <v>0</v>
      </c>
      <c r="U79" s="64">
        <f t="shared" si="17"/>
        <v>0</v>
      </c>
      <c r="V79" s="64">
        <f t="shared" si="18"/>
        <v>0</v>
      </c>
      <c r="W79" s="64">
        <f t="shared" si="19"/>
        <v>2.3041484848502955E-3</v>
      </c>
      <c r="X79" s="64">
        <f t="shared" si="20"/>
        <v>-2.0478531343540562E-2</v>
      </c>
      <c r="Y79" s="64">
        <f t="shared" si="21"/>
        <v>0</v>
      </c>
      <c r="Z79" s="64">
        <f t="shared" si="22"/>
        <v>0</v>
      </c>
    </row>
    <row r="80" spans="1:26" x14ac:dyDescent="0.35">
      <c r="A80" s="4"/>
      <c r="B80" s="78">
        <v>45060</v>
      </c>
      <c r="C80" s="60">
        <v>218.9</v>
      </c>
      <c r="D80" s="60">
        <v>13.2</v>
      </c>
      <c r="E80" s="60">
        <v>209.8</v>
      </c>
      <c r="F80" s="60">
        <v>286.60000000000002</v>
      </c>
      <c r="G80" s="60">
        <v>46.5</v>
      </c>
      <c r="H80" s="60">
        <v>209.2</v>
      </c>
      <c r="I80" s="60">
        <v>26</v>
      </c>
      <c r="J80" s="60">
        <v>86.8</v>
      </c>
      <c r="K80" s="60">
        <v>473</v>
      </c>
      <c r="L80" s="60">
        <v>18.8</v>
      </c>
      <c r="M80" s="60">
        <v>1047.7</v>
      </c>
      <c r="P80" s="64">
        <f t="shared" si="12"/>
        <v>0</v>
      </c>
      <c r="Q80" s="64">
        <f t="shared" si="13"/>
        <v>-2.985296314968116E-2</v>
      </c>
      <c r="R80" s="64">
        <f t="shared" si="14"/>
        <v>0</v>
      </c>
      <c r="S80" s="64">
        <f t="shared" si="15"/>
        <v>0</v>
      </c>
      <c r="T80" s="64">
        <f t="shared" si="16"/>
        <v>0</v>
      </c>
      <c r="U80" s="64">
        <f t="shared" si="17"/>
        <v>0</v>
      </c>
      <c r="V80" s="64">
        <f t="shared" si="18"/>
        <v>0</v>
      </c>
      <c r="W80" s="64">
        <f t="shared" si="19"/>
        <v>-1.151410605041925E-3</v>
      </c>
      <c r="X80" s="64">
        <f t="shared" si="20"/>
        <v>-1.1560822401075971E-2</v>
      </c>
      <c r="Y80" s="64">
        <f t="shared" si="21"/>
        <v>0</v>
      </c>
      <c r="Z80" s="64">
        <f t="shared" si="22"/>
        <v>0</v>
      </c>
    </row>
    <row r="81" spans="1:26" x14ac:dyDescent="0.35">
      <c r="A81" s="4"/>
      <c r="B81" s="76">
        <v>45061</v>
      </c>
      <c r="C81" s="77">
        <v>218.9</v>
      </c>
      <c r="D81" s="77">
        <v>12.5</v>
      </c>
      <c r="E81" s="77">
        <v>209.8</v>
      </c>
      <c r="F81" s="77">
        <v>286.60000000000002</v>
      </c>
      <c r="G81" s="77">
        <v>46.5</v>
      </c>
      <c r="H81" s="77">
        <v>209.2</v>
      </c>
      <c r="I81" s="77">
        <v>26</v>
      </c>
      <c r="J81" s="77">
        <v>86.7</v>
      </c>
      <c r="K81" s="77">
        <v>464.7</v>
      </c>
      <c r="L81" s="77">
        <v>18.8</v>
      </c>
      <c r="M81" s="77">
        <v>1047.7</v>
      </c>
      <c r="P81" s="64">
        <f t="shared" si="12"/>
        <v>0</v>
      </c>
      <c r="Q81" s="64">
        <f t="shared" si="13"/>
        <v>-5.4488185284069679E-2</v>
      </c>
      <c r="R81" s="64">
        <f t="shared" si="14"/>
        <v>0</v>
      </c>
      <c r="S81" s="64">
        <f t="shared" si="15"/>
        <v>0</v>
      </c>
      <c r="T81" s="64">
        <f t="shared" si="16"/>
        <v>0</v>
      </c>
      <c r="U81" s="64">
        <f t="shared" si="17"/>
        <v>0</v>
      </c>
      <c r="V81" s="64">
        <f t="shared" si="18"/>
        <v>0</v>
      </c>
      <c r="W81" s="64">
        <f t="shared" si="19"/>
        <v>-1.1527378798082853E-3</v>
      </c>
      <c r="X81" s="64">
        <f t="shared" si="20"/>
        <v>-1.7703352401000374E-2</v>
      </c>
      <c r="Y81" s="64">
        <f t="shared" si="21"/>
        <v>0</v>
      </c>
      <c r="Z81" s="64">
        <f t="shared" si="22"/>
        <v>0</v>
      </c>
    </row>
    <row r="82" spans="1:26" x14ac:dyDescent="0.35">
      <c r="A82" s="4"/>
      <c r="B82" s="78">
        <v>45062</v>
      </c>
      <c r="C82" s="60">
        <v>218.9</v>
      </c>
      <c r="D82" s="60">
        <v>13.6</v>
      </c>
      <c r="E82" s="60">
        <v>209.8</v>
      </c>
      <c r="F82" s="60">
        <v>286.60000000000002</v>
      </c>
      <c r="G82" s="60">
        <v>46.5</v>
      </c>
      <c r="H82" s="60">
        <v>211.2</v>
      </c>
      <c r="I82" s="60">
        <v>26</v>
      </c>
      <c r="J82" s="60">
        <v>88.5</v>
      </c>
      <c r="K82" s="60">
        <v>471.3</v>
      </c>
      <c r="L82" s="60">
        <v>18.8</v>
      </c>
      <c r="M82" s="60">
        <v>1047.7</v>
      </c>
      <c r="P82" s="64">
        <f t="shared" si="12"/>
        <v>0</v>
      </c>
      <c r="Q82" s="64">
        <f t="shared" si="13"/>
        <v>8.4341148433750956E-2</v>
      </c>
      <c r="R82" s="64">
        <f t="shared" si="14"/>
        <v>0</v>
      </c>
      <c r="S82" s="64">
        <f t="shared" si="15"/>
        <v>0</v>
      </c>
      <c r="T82" s="64">
        <f t="shared" si="16"/>
        <v>0</v>
      </c>
      <c r="U82" s="64">
        <f t="shared" si="17"/>
        <v>9.5148196413384883E-3</v>
      </c>
      <c r="V82" s="64">
        <f t="shared" si="18"/>
        <v>0</v>
      </c>
      <c r="W82" s="64">
        <f t="shared" si="19"/>
        <v>2.0548668227387542E-2</v>
      </c>
      <c r="X82" s="64">
        <f t="shared" si="20"/>
        <v>1.4102797838752516E-2</v>
      </c>
      <c r="Y82" s="64">
        <f t="shared" si="21"/>
        <v>0</v>
      </c>
      <c r="Z82" s="64">
        <f t="shared" si="22"/>
        <v>0</v>
      </c>
    </row>
    <row r="83" spans="1:26" x14ac:dyDescent="0.35">
      <c r="A83" s="4"/>
      <c r="B83" s="76">
        <v>45063</v>
      </c>
      <c r="C83" s="77">
        <v>218.9</v>
      </c>
      <c r="D83" s="77">
        <v>13.3</v>
      </c>
      <c r="E83" s="77">
        <v>209.8</v>
      </c>
      <c r="F83" s="77">
        <v>286.60000000000002</v>
      </c>
      <c r="G83" s="77">
        <v>46.5</v>
      </c>
      <c r="H83" s="77">
        <v>209.3</v>
      </c>
      <c r="I83" s="77">
        <v>26</v>
      </c>
      <c r="J83" s="77">
        <v>86.7</v>
      </c>
      <c r="K83" s="77">
        <v>466.5</v>
      </c>
      <c r="L83" s="77">
        <v>18.8</v>
      </c>
      <c r="M83" s="77">
        <v>1047.7</v>
      </c>
      <c r="P83" s="64">
        <f t="shared" si="12"/>
        <v>0</v>
      </c>
      <c r="Q83" s="64">
        <f t="shared" si="13"/>
        <v>-2.2305757514298162E-2</v>
      </c>
      <c r="R83" s="64">
        <f t="shared" si="14"/>
        <v>0</v>
      </c>
      <c r="S83" s="64">
        <f t="shared" si="15"/>
        <v>0</v>
      </c>
      <c r="T83" s="64">
        <f t="shared" si="16"/>
        <v>0</v>
      </c>
      <c r="U83" s="64">
        <f t="shared" si="17"/>
        <v>-9.0369223801522822E-3</v>
      </c>
      <c r="V83" s="64">
        <f t="shared" si="18"/>
        <v>0</v>
      </c>
      <c r="W83" s="64">
        <f t="shared" si="19"/>
        <v>-2.0548668227387677E-2</v>
      </c>
      <c r="X83" s="64">
        <f t="shared" si="20"/>
        <v>-1.0236813642286638E-2</v>
      </c>
      <c r="Y83" s="64">
        <f t="shared" si="21"/>
        <v>0</v>
      </c>
      <c r="Z83" s="64">
        <f t="shared" si="22"/>
        <v>0</v>
      </c>
    </row>
    <row r="84" spans="1:26" x14ac:dyDescent="0.35">
      <c r="A84" s="4"/>
      <c r="B84" s="78">
        <v>45064</v>
      </c>
      <c r="C84" s="60">
        <v>218.9</v>
      </c>
      <c r="D84" s="60">
        <v>13.4</v>
      </c>
      <c r="E84" s="60">
        <v>209.8</v>
      </c>
      <c r="F84" s="60">
        <v>286.60000000000002</v>
      </c>
      <c r="G84" s="60">
        <v>46.5</v>
      </c>
      <c r="H84" s="60">
        <v>209.2</v>
      </c>
      <c r="I84" s="60">
        <v>26</v>
      </c>
      <c r="J84" s="60">
        <v>86.7</v>
      </c>
      <c r="K84" s="60">
        <v>462.1</v>
      </c>
      <c r="L84" s="60">
        <v>18.899999999999999</v>
      </c>
      <c r="M84" s="60">
        <v>1047.7</v>
      </c>
      <c r="P84" s="64">
        <f t="shared" si="12"/>
        <v>0</v>
      </c>
      <c r="Q84" s="64">
        <f t="shared" si="13"/>
        <v>7.4906717291576587E-3</v>
      </c>
      <c r="R84" s="64">
        <f t="shared" si="14"/>
        <v>0</v>
      </c>
      <c r="S84" s="64">
        <f t="shared" si="15"/>
        <v>0</v>
      </c>
      <c r="T84" s="64">
        <f t="shared" si="16"/>
        <v>0</v>
      </c>
      <c r="U84" s="64">
        <f t="shared" si="17"/>
        <v>-4.778972611863072E-4</v>
      </c>
      <c r="V84" s="64">
        <f t="shared" si="18"/>
        <v>0</v>
      </c>
      <c r="W84" s="64">
        <f t="shared" si="19"/>
        <v>0</v>
      </c>
      <c r="X84" s="64">
        <f t="shared" si="20"/>
        <v>-9.4767024111777759E-3</v>
      </c>
      <c r="Y84" s="64">
        <f t="shared" si="21"/>
        <v>5.3050522296930981E-3</v>
      </c>
      <c r="Z84" s="64">
        <f t="shared" si="22"/>
        <v>0</v>
      </c>
    </row>
    <row r="85" spans="1:26" x14ac:dyDescent="0.35">
      <c r="A85" s="4"/>
      <c r="B85" s="76">
        <v>45067</v>
      </c>
      <c r="C85" s="77">
        <v>218.9</v>
      </c>
      <c r="D85" s="77">
        <v>14</v>
      </c>
      <c r="E85" s="77">
        <v>209.8</v>
      </c>
      <c r="F85" s="77">
        <v>286.60000000000002</v>
      </c>
      <c r="G85" s="77">
        <v>46.5</v>
      </c>
      <c r="H85" s="77">
        <v>209.2</v>
      </c>
      <c r="I85" s="77">
        <v>26</v>
      </c>
      <c r="J85" s="77">
        <v>86.7</v>
      </c>
      <c r="K85" s="77">
        <v>463.5</v>
      </c>
      <c r="L85" s="77">
        <v>18.8</v>
      </c>
      <c r="M85" s="77">
        <v>1047.7</v>
      </c>
      <c r="P85" s="64">
        <f t="shared" si="12"/>
        <v>0</v>
      </c>
      <c r="Q85" s="64">
        <f t="shared" si="13"/>
        <v>4.380262265839284E-2</v>
      </c>
      <c r="R85" s="64">
        <f t="shared" si="14"/>
        <v>0</v>
      </c>
      <c r="S85" s="64">
        <f t="shared" si="15"/>
        <v>0</v>
      </c>
      <c r="T85" s="64">
        <f t="shared" si="16"/>
        <v>0</v>
      </c>
      <c r="U85" s="64">
        <f t="shared" si="17"/>
        <v>0</v>
      </c>
      <c r="V85" s="64">
        <f t="shared" si="18"/>
        <v>0</v>
      </c>
      <c r="W85" s="64">
        <f t="shared" si="19"/>
        <v>0</v>
      </c>
      <c r="X85" s="64">
        <f t="shared" si="20"/>
        <v>3.0250671296891767E-3</v>
      </c>
      <c r="Y85" s="64">
        <f t="shared" si="21"/>
        <v>-5.3050522296930061E-3</v>
      </c>
      <c r="Z85" s="64">
        <f t="shared" si="22"/>
        <v>0</v>
      </c>
    </row>
    <row r="86" spans="1:26" x14ac:dyDescent="0.35">
      <c r="A86" s="4"/>
      <c r="B86" s="78">
        <v>45068</v>
      </c>
      <c r="C86" s="60">
        <v>218.9</v>
      </c>
      <c r="D86" s="60">
        <v>13.9</v>
      </c>
      <c r="E86" s="60">
        <v>209.8</v>
      </c>
      <c r="F86" s="60">
        <v>286.60000000000002</v>
      </c>
      <c r="G86" s="60">
        <v>46.5</v>
      </c>
      <c r="H86" s="60">
        <v>209.2</v>
      </c>
      <c r="I86" s="60">
        <v>26</v>
      </c>
      <c r="J86" s="60">
        <v>86.7</v>
      </c>
      <c r="K86" s="60">
        <v>459.5</v>
      </c>
      <c r="L86" s="60">
        <v>18.8</v>
      </c>
      <c r="M86" s="60">
        <v>1047.7</v>
      </c>
      <c r="P86" s="64">
        <f t="shared" si="12"/>
        <v>0</v>
      </c>
      <c r="Q86" s="64">
        <f t="shared" si="13"/>
        <v>-7.168489478612516E-3</v>
      </c>
      <c r="R86" s="64">
        <f t="shared" si="14"/>
        <v>0</v>
      </c>
      <c r="S86" s="64">
        <f t="shared" si="15"/>
        <v>0</v>
      </c>
      <c r="T86" s="64">
        <f t="shared" si="16"/>
        <v>0</v>
      </c>
      <c r="U86" s="64">
        <f t="shared" si="17"/>
        <v>0</v>
      </c>
      <c r="V86" s="64">
        <f t="shared" si="18"/>
        <v>0</v>
      </c>
      <c r="W86" s="64">
        <f t="shared" si="19"/>
        <v>0</v>
      </c>
      <c r="X86" s="64">
        <f t="shared" si="20"/>
        <v>-8.667443210168076E-3</v>
      </c>
      <c r="Y86" s="64">
        <f t="shared" si="21"/>
        <v>0</v>
      </c>
      <c r="Z86" s="64">
        <f t="shared" si="22"/>
        <v>0</v>
      </c>
    </row>
    <row r="87" spans="1:26" x14ac:dyDescent="0.35">
      <c r="A87" s="4"/>
      <c r="B87" s="76">
        <v>45069</v>
      </c>
      <c r="C87" s="77">
        <v>218.9</v>
      </c>
      <c r="D87" s="77">
        <v>14</v>
      </c>
      <c r="E87" s="77">
        <v>209.8</v>
      </c>
      <c r="F87" s="77">
        <v>286.60000000000002</v>
      </c>
      <c r="G87" s="77">
        <v>46.5</v>
      </c>
      <c r="H87" s="77">
        <v>209.2</v>
      </c>
      <c r="I87" s="77">
        <v>26</v>
      </c>
      <c r="J87" s="77">
        <v>86.7</v>
      </c>
      <c r="K87" s="77">
        <v>469.6</v>
      </c>
      <c r="L87" s="77">
        <v>18.8</v>
      </c>
      <c r="M87" s="77">
        <v>1047.7</v>
      </c>
      <c r="P87" s="64">
        <f t="shared" si="12"/>
        <v>0</v>
      </c>
      <c r="Q87" s="64">
        <f t="shared" si="13"/>
        <v>7.168489478612497E-3</v>
      </c>
      <c r="R87" s="64">
        <f t="shared" si="14"/>
        <v>0</v>
      </c>
      <c r="S87" s="64">
        <f t="shared" si="15"/>
        <v>0</v>
      </c>
      <c r="T87" s="64">
        <f t="shared" si="16"/>
        <v>0</v>
      </c>
      <c r="U87" s="64">
        <f t="shared" si="17"/>
        <v>0</v>
      </c>
      <c r="V87" s="64">
        <f t="shared" si="18"/>
        <v>0</v>
      </c>
      <c r="W87" s="64">
        <f t="shared" si="19"/>
        <v>0</v>
      </c>
      <c r="X87" s="64">
        <f t="shared" si="20"/>
        <v>2.1742326718144977E-2</v>
      </c>
      <c r="Y87" s="64">
        <f t="shared" si="21"/>
        <v>0</v>
      </c>
      <c r="Z87" s="64">
        <f t="shared" si="22"/>
        <v>0</v>
      </c>
    </row>
    <row r="88" spans="1:26" x14ac:dyDescent="0.35">
      <c r="A88" s="4"/>
      <c r="B88" s="78">
        <v>45070</v>
      </c>
      <c r="C88" s="60">
        <v>218.9</v>
      </c>
      <c r="D88" s="60">
        <v>13.7</v>
      </c>
      <c r="E88" s="60">
        <v>209.8</v>
      </c>
      <c r="F88" s="60">
        <v>286.60000000000002</v>
      </c>
      <c r="G88" s="60">
        <v>46.5</v>
      </c>
      <c r="H88" s="60">
        <v>209.2</v>
      </c>
      <c r="I88" s="60">
        <v>26</v>
      </c>
      <c r="J88" s="60">
        <v>87.2</v>
      </c>
      <c r="K88" s="60">
        <v>461.6</v>
      </c>
      <c r="L88" s="60">
        <v>18.8</v>
      </c>
      <c r="M88" s="60">
        <v>1047.7</v>
      </c>
      <c r="P88" s="64">
        <f t="shared" si="12"/>
        <v>0</v>
      </c>
      <c r="Q88" s="64">
        <f t="shared" si="13"/>
        <v>-2.1661496781179419E-2</v>
      </c>
      <c r="R88" s="64">
        <f t="shared" si="14"/>
        <v>0</v>
      </c>
      <c r="S88" s="64">
        <f t="shared" si="15"/>
        <v>0</v>
      </c>
      <c r="T88" s="64">
        <f t="shared" si="16"/>
        <v>0</v>
      </c>
      <c r="U88" s="64">
        <f t="shared" si="17"/>
        <v>0</v>
      </c>
      <c r="V88" s="64">
        <f t="shared" si="18"/>
        <v>0</v>
      </c>
      <c r="W88" s="64">
        <f t="shared" si="19"/>
        <v>5.7504471284377176E-3</v>
      </c>
      <c r="X88" s="64">
        <f t="shared" si="20"/>
        <v>-1.71825533199969E-2</v>
      </c>
      <c r="Y88" s="64">
        <f t="shared" si="21"/>
        <v>0</v>
      </c>
      <c r="Z88" s="64">
        <f t="shared" si="22"/>
        <v>0</v>
      </c>
    </row>
    <row r="89" spans="1:26" x14ac:dyDescent="0.35">
      <c r="A89" s="4"/>
      <c r="B89" s="76">
        <v>45071</v>
      </c>
      <c r="C89" s="77">
        <v>218.9</v>
      </c>
      <c r="D89" s="77">
        <v>13.3</v>
      </c>
      <c r="E89" s="77">
        <v>209.8</v>
      </c>
      <c r="F89" s="77">
        <v>286.60000000000002</v>
      </c>
      <c r="G89" s="77">
        <v>46.5</v>
      </c>
      <c r="H89" s="77">
        <v>209.2</v>
      </c>
      <c r="I89" s="77">
        <v>26</v>
      </c>
      <c r="J89" s="77">
        <v>87.1</v>
      </c>
      <c r="K89" s="77">
        <v>459.2</v>
      </c>
      <c r="L89" s="77">
        <v>19</v>
      </c>
      <c r="M89" s="77">
        <v>1047.7</v>
      </c>
      <c r="P89" s="64">
        <f t="shared" si="12"/>
        <v>0</v>
      </c>
      <c r="Q89" s="64">
        <f t="shared" si="13"/>
        <v>-2.9631797606371E-2</v>
      </c>
      <c r="R89" s="64">
        <f t="shared" si="14"/>
        <v>0</v>
      </c>
      <c r="S89" s="64">
        <f t="shared" si="15"/>
        <v>0</v>
      </c>
      <c r="T89" s="64">
        <f t="shared" si="16"/>
        <v>0</v>
      </c>
      <c r="U89" s="64">
        <f t="shared" si="17"/>
        <v>0</v>
      </c>
      <c r="V89" s="64">
        <f t="shared" si="18"/>
        <v>0</v>
      </c>
      <c r="W89" s="64">
        <f t="shared" si="19"/>
        <v>-1.1474470564769093E-3</v>
      </c>
      <c r="X89" s="64">
        <f t="shared" si="20"/>
        <v>-5.2128701885332104E-3</v>
      </c>
      <c r="Y89" s="64">
        <f t="shared" si="21"/>
        <v>1.0582109330537008E-2</v>
      </c>
      <c r="Z89" s="64">
        <f t="shared" si="22"/>
        <v>0</v>
      </c>
    </row>
    <row r="90" spans="1:26" x14ac:dyDescent="0.35">
      <c r="A90" s="4"/>
      <c r="B90" s="78">
        <v>45074</v>
      </c>
      <c r="C90" s="60">
        <v>218.9</v>
      </c>
      <c r="D90" s="60">
        <v>14.5</v>
      </c>
      <c r="E90" s="60">
        <v>209.8</v>
      </c>
      <c r="F90" s="60">
        <v>286.60000000000002</v>
      </c>
      <c r="G90" s="60">
        <v>46.5</v>
      </c>
      <c r="H90" s="60">
        <v>209.2</v>
      </c>
      <c r="I90" s="60">
        <v>26</v>
      </c>
      <c r="J90" s="60">
        <v>86.7</v>
      </c>
      <c r="K90" s="60">
        <v>455.9</v>
      </c>
      <c r="L90" s="60">
        <v>19</v>
      </c>
      <c r="M90" s="60">
        <v>1047.7</v>
      </c>
      <c r="P90" s="64">
        <f t="shared" si="12"/>
        <v>0</v>
      </c>
      <c r="Q90" s="64">
        <f t="shared" si="13"/>
        <v>8.6384614198820639E-2</v>
      </c>
      <c r="R90" s="64">
        <f t="shared" si="14"/>
        <v>0</v>
      </c>
      <c r="S90" s="64">
        <f t="shared" si="15"/>
        <v>0</v>
      </c>
      <c r="T90" s="64">
        <f t="shared" si="16"/>
        <v>0</v>
      </c>
      <c r="U90" s="64">
        <f t="shared" si="17"/>
        <v>0</v>
      </c>
      <c r="V90" s="64">
        <f t="shared" si="18"/>
        <v>0</v>
      </c>
      <c r="W90" s="64">
        <f t="shared" si="19"/>
        <v>-4.6030000719608543E-3</v>
      </c>
      <c r="X90" s="64">
        <f t="shared" si="20"/>
        <v>-7.2123577859609204E-3</v>
      </c>
      <c r="Y90" s="64">
        <f t="shared" si="21"/>
        <v>0</v>
      </c>
      <c r="Z90" s="64">
        <f t="shared" si="22"/>
        <v>0</v>
      </c>
    </row>
    <row r="91" spans="1:26" x14ac:dyDescent="0.35">
      <c r="A91" s="4"/>
      <c r="B91" s="76">
        <v>45075</v>
      </c>
      <c r="C91" s="77">
        <v>218.9</v>
      </c>
      <c r="D91" s="77">
        <v>14.7</v>
      </c>
      <c r="E91" s="77">
        <v>209.8</v>
      </c>
      <c r="F91" s="77">
        <v>286.60000000000002</v>
      </c>
      <c r="G91" s="77">
        <v>46.5</v>
      </c>
      <c r="H91" s="77">
        <v>209.4</v>
      </c>
      <c r="I91" s="77">
        <v>26</v>
      </c>
      <c r="J91" s="77">
        <v>86.7</v>
      </c>
      <c r="K91" s="77">
        <v>454.1</v>
      </c>
      <c r="L91" s="77">
        <v>19</v>
      </c>
      <c r="M91" s="77">
        <v>1047.7</v>
      </c>
      <c r="P91" s="64">
        <f t="shared" si="12"/>
        <v>0</v>
      </c>
      <c r="Q91" s="64">
        <f t="shared" si="13"/>
        <v>1.3698844358161927E-2</v>
      </c>
      <c r="R91" s="64">
        <f t="shared" si="14"/>
        <v>0</v>
      </c>
      <c r="S91" s="64">
        <f t="shared" si="15"/>
        <v>0</v>
      </c>
      <c r="T91" s="64">
        <f t="shared" si="16"/>
        <v>0</v>
      </c>
      <c r="U91" s="64">
        <f t="shared" si="17"/>
        <v>9.5556624566863586E-4</v>
      </c>
      <c r="V91" s="64">
        <f t="shared" si="18"/>
        <v>0</v>
      </c>
      <c r="W91" s="64">
        <f t="shared" si="19"/>
        <v>0</v>
      </c>
      <c r="X91" s="64">
        <f t="shared" si="20"/>
        <v>-3.9560491154901276E-3</v>
      </c>
      <c r="Y91" s="64">
        <f t="shared" si="21"/>
        <v>0</v>
      </c>
      <c r="Z91" s="64">
        <f t="shared" si="22"/>
        <v>0</v>
      </c>
    </row>
    <row r="92" spans="1:26" x14ac:dyDescent="0.35">
      <c r="A92" s="4"/>
      <c r="B92" s="78">
        <v>45076</v>
      </c>
      <c r="C92" s="60">
        <v>218.9</v>
      </c>
      <c r="D92" s="60">
        <v>15.1</v>
      </c>
      <c r="E92" s="60">
        <v>209.8</v>
      </c>
      <c r="F92" s="60">
        <v>286.60000000000002</v>
      </c>
      <c r="G92" s="60">
        <v>46.5</v>
      </c>
      <c r="H92" s="60">
        <v>209.3</v>
      </c>
      <c r="I92" s="60">
        <v>26</v>
      </c>
      <c r="J92" s="60">
        <v>86.7</v>
      </c>
      <c r="K92" s="60">
        <v>458</v>
      </c>
      <c r="L92" s="60">
        <v>19</v>
      </c>
      <c r="M92" s="60">
        <v>1047.7</v>
      </c>
      <c r="P92" s="64">
        <f t="shared" si="12"/>
        <v>0</v>
      </c>
      <c r="Q92" s="64">
        <f t="shared" si="13"/>
        <v>2.6847250036188056E-2</v>
      </c>
      <c r="R92" s="64">
        <f t="shared" si="14"/>
        <v>0</v>
      </c>
      <c r="S92" s="64">
        <f t="shared" si="15"/>
        <v>0</v>
      </c>
      <c r="T92" s="64">
        <f t="shared" si="16"/>
        <v>0</v>
      </c>
      <c r="U92" s="64">
        <f t="shared" si="17"/>
        <v>-4.7766898448239409E-4</v>
      </c>
      <c r="V92" s="64">
        <f t="shared" si="18"/>
        <v>0</v>
      </c>
      <c r="W92" s="64">
        <f t="shared" si="19"/>
        <v>0</v>
      </c>
      <c r="X92" s="64">
        <f t="shared" si="20"/>
        <v>8.5517460102793891E-3</v>
      </c>
      <c r="Y92" s="64">
        <f t="shared" si="21"/>
        <v>0</v>
      </c>
      <c r="Z92" s="64">
        <f t="shared" si="22"/>
        <v>0</v>
      </c>
    </row>
    <row r="93" spans="1:26" x14ac:dyDescent="0.35">
      <c r="A93" s="4"/>
      <c r="B93" s="76">
        <v>45077</v>
      </c>
      <c r="C93" s="77">
        <v>218.9</v>
      </c>
      <c r="D93" s="77">
        <v>14.8</v>
      </c>
      <c r="E93" s="77">
        <v>209.8</v>
      </c>
      <c r="F93" s="77">
        <v>286.60000000000002</v>
      </c>
      <c r="G93" s="77">
        <v>46.5</v>
      </c>
      <c r="H93" s="77">
        <v>209.2</v>
      </c>
      <c r="I93" s="77">
        <v>26</v>
      </c>
      <c r="J93" s="77">
        <v>86.8</v>
      </c>
      <c r="K93" s="77">
        <v>454.9</v>
      </c>
      <c r="L93" s="77">
        <v>19.100000000000001</v>
      </c>
      <c r="M93" s="77">
        <v>1047.7</v>
      </c>
      <c r="P93" s="64">
        <f t="shared" si="12"/>
        <v>0</v>
      </c>
      <c r="Q93" s="64">
        <f t="shared" si="13"/>
        <v>-2.0067563050809142E-2</v>
      </c>
      <c r="R93" s="64">
        <f t="shared" si="14"/>
        <v>0</v>
      </c>
      <c r="S93" s="64">
        <f t="shared" si="15"/>
        <v>0</v>
      </c>
      <c r="T93" s="64">
        <f t="shared" si="16"/>
        <v>0</v>
      </c>
      <c r="U93" s="64">
        <f t="shared" si="17"/>
        <v>-4.778972611863072E-4</v>
      </c>
      <c r="V93" s="64">
        <f t="shared" si="18"/>
        <v>0</v>
      </c>
      <c r="W93" s="64">
        <f t="shared" si="19"/>
        <v>1.1527378798082617E-3</v>
      </c>
      <c r="X93" s="64">
        <f t="shared" si="20"/>
        <v>-6.7915695382266437E-3</v>
      </c>
      <c r="Y93" s="64">
        <f t="shared" si="21"/>
        <v>5.249355886143745E-3</v>
      </c>
      <c r="Z93" s="64">
        <f t="shared" si="22"/>
        <v>0</v>
      </c>
    </row>
    <row r="94" spans="1:26" x14ac:dyDescent="0.35">
      <c r="A94" s="4"/>
      <c r="B94" s="78">
        <v>45078</v>
      </c>
      <c r="C94" s="60">
        <v>218.9</v>
      </c>
      <c r="D94" s="60">
        <v>14.5</v>
      </c>
      <c r="E94" s="60">
        <v>209.8</v>
      </c>
      <c r="F94" s="60">
        <v>286.60000000000002</v>
      </c>
      <c r="G94" s="60">
        <v>46.5</v>
      </c>
      <c r="H94" s="60">
        <v>209.2</v>
      </c>
      <c r="I94" s="60">
        <v>26</v>
      </c>
      <c r="J94" s="60">
        <v>86.7</v>
      </c>
      <c r="K94" s="60">
        <v>454.2</v>
      </c>
      <c r="L94" s="60">
        <v>19.100000000000001</v>
      </c>
      <c r="M94" s="60">
        <v>1047.7</v>
      </c>
      <c r="P94" s="64">
        <f t="shared" si="12"/>
        <v>0</v>
      </c>
      <c r="Q94" s="64">
        <f t="shared" si="13"/>
        <v>-2.0478531343540676E-2</v>
      </c>
      <c r="R94" s="64">
        <f t="shared" si="14"/>
        <v>0</v>
      </c>
      <c r="S94" s="64">
        <f t="shared" si="15"/>
        <v>0</v>
      </c>
      <c r="T94" s="64">
        <f t="shared" si="16"/>
        <v>0</v>
      </c>
      <c r="U94" s="64">
        <f t="shared" si="17"/>
        <v>0</v>
      </c>
      <c r="V94" s="64">
        <f t="shared" si="18"/>
        <v>0</v>
      </c>
      <c r="W94" s="64">
        <f t="shared" si="19"/>
        <v>-1.1527378798082853E-3</v>
      </c>
      <c r="X94" s="64">
        <f t="shared" si="20"/>
        <v>-1.5399849045002927E-3</v>
      </c>
      <c r="Y94" s="64">
        <f t="shared" si="21"/>
        <v>0</v>
      </c>
      <c r="Z94" s="64">
        <f t="shared" si="22"/>
        <v>0</v>
      </c>
    </row>
    <row r="95" spans="1:26" x14ac:dyDescent="0.35">
      <c r="A95" s="4"/>
      <c r="B95" s="76">
        <v>45081</v>
      </c>
      <c r="C95" s="77">
        <v>218.9</v>
      </c>
      <c r="D95" s="77">
        <v>14.4</v>
      </c>
      <c r="E95" s="77">
        <v>209.8</v>
      </c>
      <c r="F95" s="77">
        <v>286.60000000000002</v>
      </c>
      <c r="G95" s="77">
        <v>46.5</v>
      </c>
      <c r="H95" s="77">
        <v>209.2</v>
      </c>
      <c r="I95" s="77">
        <v>26</v>
      </c>
      <c r="J95" s="77">
        <v>86.7</v>
      </c>
      <c r="K95" s="77">
        <v>450.9</v>
      </c>
      <c r="L95" s="77">
        <v>19.3</v>
      </c>
      <c r="M95" s="77">
        <v>1047.7</v>
      </c>
      <c r="P95" s="64">
        <f t="shared" si="12"/>
        <v>0</v>
      </c>
      <c r="Q95" s="64">
        <f t="shared" si="13"/>
        <v>-6.9204428445737952E-3</v>
      </c>
      <c r="R95" s="64">
        <f t="shared" si="14"/>
        <v>0</v>
      </c>
      <c r="S95" s="64">
        <f t="shared" si="15"/>
        <v>0</v>
      </c>
      <c r="T95" s="64">
        <f t="shared" si="16"/>
        <v>0</v>
      </c>
      <c r="U95" s="64">
        <f t="shared" si="17"/>
        <v>0</v>
      </c>
      <c r="V95" s="64">
        <f t="shared" si="18"/>
        <v>0</v>
      </c>
      <c r="W95" s="64">
        <f t="shared" si="19"/>
        <v>0</v>
      </c>
      <c r="X95" s="64">
        <f t="shared" si="20"/>
        <v>-7.2920442444195724E-3</v>
      </c>
      <c r="Y95" s="64">
        <f t="shared" si="21"/>
        <v>1.041676085825558E-2</v>
      </c>
      <c r="Z95" s="64">
        <f t="shared" si="22"/>
        <v>0</v>
      </c>
    </row>
    <row r="96" spans="1:26" x14ac:dyDescent="0.35">
      <c r="A96" s="4"/>
      <c r="B96" s="78">
        <v>45082</v>
      </c>
      <c r="C96" s="60">
        <v>218.9</v>
      </c>
      <c r="D96" s="60">
        <v>14.7</v>
      </c>
      <c r="E96" s="60">
        <v>209.8</v>
      </c>
      <c r="F96" s="60">
        <v>286.60000000000002</v>
      </c>
      <c r="G96" s="60">
        <v>46.5</v>
      </c>
      <c r="H96" s="60">
        <v>209.2</v>
      </c>
      <c r="I96" s="60">
        <v>26</v>
      </c>
      <c r="J96" s="60">
        <v>86.8</v>
      </c>
      <c r="K96" s="60">
        <v>451.7</v>
      </c>
      <c r="L96" s="60">
        <v>19.2</v>
      </c>
      <c r="M96" s="60">
        <v>1047.7</v>
      </c>
      <c r="P96" s="64">
        <f t="shared" si="12"/>
        <v>0</v>
      </c>
      <c r="Q96" s="64">
        <f t="shared" si="13"/>
        <v>2.061928720273561E-2</v>
      </c>
      <c r="R96" s="64">
        <f t="shared" si="14"/>
        <v>0</v>
      </c>
      <c r="S96" s="64">
        <f t="shared" si="15"/>
        <v>0</v>
      </c>
      <c r="T96" s="64">
        <f t="shared" si="16"/>
        <v>0</v>
      </c>
      <c r="U96" s="64">
        <f t="shared" si="17"/>
        <v>0</v>
      </c>
      <c r="V96" s="64">
        <f t="shared" si="18"/>
        <v>0</v>
      </c>
      <c r="W96" s="64">
        <f t="shared" si="19"/>
        <v>1.1527378798082617E-3</v>
      </c>
      <c r="X96" s="64">
        <f t="shared" si="20"/>
        <v>1.7726572335201004E-3</v>
      </c>
      <c r="Y96" s="64">
        <f t="shared" si="21"/>
        <v>-5.1948168771040228E-3</v>
      </c>
      <c r="Z96" s="64">
        <f t="shared" si="22"/>
        <v>0</v>
      </c>
    </row>
    <row r="97" spans="1:26" x14ac:dyDescent="0.35">
      <c r="A97" s="4"/>
      <c r="B97" s="76">
        <v>45083</v>
      </c>
      <c r="C97" s="77">
        <v>218.9</v>
      </c>
      <c r="D97" s="77">
        <v>13.9</v>
      </c>
      <c r="E97" s="77">
        <v>209.8</v>
      </c>
      <c r="F97" s="77">
        <v>286.60000000000002</v>
      </c>
      <c r="G97" s="77">
        <v>46.5</v>
      </c>
      <c r="H97" s="77">
        <v>209.2</v>
      </c>
      <c r="I97" s="77">
        <v>26</v>
      </c>
      <c r="J97" s="77">
        <v>86.7</v>
      </c>
      <c r="K97" s="77">
        <v>442.8</v>
      </c>
      <c r="L97" s="77">
        <v>19.3</v>
      </c>
      <c r="M97" s="77">
        <v>1047.7</v>
      </c>
      <c r="P97" s="64">
        <f t="shared" si="12"/>
        <v>0</v>
      </c>
      <c r="Q97" s="64">
        <f t="shared" si="13"/>
        <v>-5.595865364804449E-2</v>
      </c>
      <c r="R97" s="64">
        <f t="shared" si="14"/>
        <v>0</v>
      </c>
      <c r="S97" s="64">
        <f t="shared" si="15"/>
        <v>0</v>
      </c>
      <c r="T97" s="64">
        <f t="shared" si="16"/>
        <v>0</v>
      </c>
      <c r="U97" s="64">
        <f t="shared" si="17"/>
        <v>0</v>
      </c>
      <c r="V97" s="64">
        <f t="shared" si="18"/>
        <v>0</v>
      </c>
      <c r="W97" s="64">
        <f t="shared" si="19"/>
        <v>-1.1527378798082853E-3</v>
      </c>
      <c r="X97" s="64">
        <f t="shared" si="20"/>
        <v>-1.9900041826076655E-2</v>
      </c>
      <c r="Y97" s="64">
        <f t="shared" si="21"/>
        <v>5.1948168771041511E-3</v>
      </c>
      <c r="Z97" s="64">
        <f t="shared" si="22"/>
        <v>0</v>
      </c>
    </row>
    <row r="98" spans="1:26" x14ac:dyDescent="0.35">
      <c r="A98" s="4"/>
      <c r="B98" s="78">
        <v>45084</v>
      </c>
      <c r="C98" s="60">
        <v>218.9</v>
      </c>
      <c r="D98" s="60">
        <v>13.7</v>
      </c>
      <c r="E98" s="60">
        <v>209.8</v>
      </c>
      <c r="F98" s="60">
        <v>286.60000000000002</v>
      </c>
      <c r="G98" s="60">
        <v>46.5</v>
      </c>
      <c r="H98" s="60">
        <v>210.8</v>
      </c>
      <c r="I98" s="60">
        <v>26</v>
      </c>
      <c r="J98" s="60">
        <v>86.7</v>
      </c>
      <c r="K98" s="60">
        <v>445.1</v>
      </c>
      <c r="L98" s="60">
        <v>19.3</v>
      </c>
      <c r="M98" s="60">
        <v>1047.7</v>
      </c>
      <c r="P98" s="64">
        <f t="shared" si="12"/>
        <v>0</v>
      </c>
      <c r="Q98" s="64">
        <f t="shared" si="13"/>
        <v>-1.4493007302566864E-2</v>
      </c>
      <c r="R98" s="64">
        <f t="shared" si="14"/>
        <v>0</v>
      </c>
      <c r="S98" s="64">
        <f t="shared" si="15"/>
        <v>0</v>
      </c>
      <c r="T98" s="64">
        <f t="shared" si="16"/>
        <v>0</v>
      </c>
      <c r="U98" s="64">
        <f t="shared" si="17"/>
        <v>7.6190844764395787E-3</v>
      </c>
      <c r="V98" s="64">
        <f t="shared" si="18"/>
        <v>0</v>
      </c>
      <c r="W98" s="64">
        <f t="shared" si="19"/>
        <v>0</v>
      </c>
      <c r="X98" s="64">
        <f t="shared" si="20"/>
        <v>5.1807751873267889E-3</v>
      </c>
      <c r="Y98" s="64">
        <f t="shared" si="21"/>
        <v>0</v>
      </c>
      <c r="Z98" s="64">
        <f t="shared" si="22"/>
        <v>0</v>
      </c>
    </row>
    <row r="99" spans="1:26" x14ac:dyDescent="0.35">
      <c r="A99" s="4"/>
      <c r="B99" s="76">
        <v>45085</v>
      </c>
      <c r="C99" s="77">
        <v>218.9</v>
      </c>
      <c r="D99" s="77">
        <v>14.8</v>
      </c>
      <c r="E99" s="77">
        <v>209.8</v>
      </c>
      <c r="F99" s="77">
        <v>286.60000000000002</v>
      </c>
      <c r="G99" s="77">
        <v>46.5</v>
      </c>
      <c r="H99" s="77">
        <v>209.2</v>
      </c>
      <c r="I99" s="77">
        <v>26</v>
      </c>
      <c r="J99" s="77">
        <v>86.8</v>
      </c>
      <c r="K99" s="77">
        <v>444.7</v>
      </c>
      <c r="L99" s="77">
        <v>19.3</v>
      </c>
      <c r="M99" s="77">
        <v>1047.7</v>
      </c>
      <c r="P99" s="64">
        <f t="shared" si="12"/>
        <v>0</v>
      </c>
      <c r="Q99" s="64">
        <f t="shared" si="13"/>
        <v>7.7231347935990166E-2</v>
      </c>
      <c r="R99" s="64">
        <f t="shared" si="14"/>
        <v>0</v>
      </c>
      <c r="S99" s="64">
        <f t="shared" si="15"/>
        <v>0</v>
      </c>
      <c r="T99" s="64">
        <f t="shared" si="16"/>
        <v>0</v>
      </c>
      <c r="U99" s="64">
        <f t="shared" si="17"/>
        <v>-7.6190844764395171E-3</v>
      </c>
      <c r="V99" s="64">
        <f t="shared" si="18"/>
        <v>0</v>
      </c>
      <c r="W99" s="64">
        <f t="shared" si="19"/>
        <v>1.1527378798082617E-3</v>
      </c>
      <c r="X99" s="64">
        <f t="shared" si="20"/>
        <v>-8.9907850515792351E-4</v>
      </c>
      <c r="Y99" s="64">
        <f t="shared" si="21"/>
        <v>0</v>
      </c>
      <c r="Z99" s="64">
        <f t="shared" si="22"/>
        <v>0</v>
      </c>
    </row>
    <row r="100" spans="1:26" x14ac:dyDescent="0.35">
      <c r="A100" s="4"/>
      <c r="B100" s="78">
        <v>45088</v>
      </c>
      <c r="C100" s="60">
        <v>218.9</v>
      </c>
      <c r="D100" s="60">
        <v>14.3</v>
      </c>
      <c r="E100" s="60">
        <v>209.8</v>
      </c>
      <c r="F100" s="60">
        <v>286.60000000000002</v>
      </c>
      <c r="G100" s="60">
        <v>46.5</v>
      </c>
      <c r="H100" s="60">
        <v>209.2</v>
      </c>
      <c r="I100" s="60">
        <v>26</v>
      </c>
      <c r="J100" s="60">
        <v>86.7</v>
      </c>
      <c r="K100" s="60">
        <v>443.7</v>
      </c>
      <c r="L100" s="60">
        <v>19.3</v>
      </c>
      <c r="M100" s="60">
        <v>1047.7</v>
      </c>
      <c r="P100" s="64">
        <f t="shared" si="12"/>
        <v>0</v>
      </c>
      <c r="Q100" s="64">
        <f t="shared" si="13"/>
        <v>-3.4367643504207769E-2</v>
      </c>
      <c r="R100" s="64">
        <f t="shared" si="14"/>
        <v>0</v>
      </c>
      <c r="S100" s="64">
        <f t="shared" si="15"/>
        <v>0</v>
      </c>
      <c r="T100" s="64">
        <f t="shared" si="16"/>
        <v>0</v>
      </c>
      <c r="U100" s="64">
        <f t="shared" si="17"/>
        <v>0</v>
      </c>
      <c r="V100" s="64">
        <f t="shared" si="18"/>
        <v>0</v>
      </c>
      <c r="W100" s="64">
        <f t="shared" si="19"/>
        <v>-1.1527378798082853E-3</v>
      </c>
      <c r="X100" s="64">
        <f t="shared" si="20"/>
        <v>-2.2512391317869966E-3</v>
      </c>
      <c r="Y100" s="64">
        <f t="shared" si="21"/>
        <v>0</v>
      </c>
      <c r="Z100" s="64">
        <f t="shared" si="22"/>
        <v>0</v>
      </c>
    </row>
    <row r="101" spans="1:26" x14ac:dyDescent="0.35">
      <c r="A101" s="4"/>
      <c r="B101" s="76">
        <v>45089</v>
      </c>
      <c r="C101" s="77">
        <v>218.9</v>
      </c>
      <c r="D101" s="77">
        <v>13.8</v>
      </c>
      <c r="E101" s="77">
        <v>209.8</v>
      </c>
      <c r="F101" s="77">
        <v>286.60000000000002</v>
      </c>
      <c r="G101" s="77">
        <v>46.5</v>
      </c>
      <c r="H101" s="77">
        <v>209.2</v>
      </c>
      <c r="I101" s="77">
        <v>26</v>
      </c>
      <c r="J101" s="77">
        <v>86.7</v>
      </c>
      <c r="K101" s="77">
        <v>444.8</v>
      </c>
      <c r="L101" s="77">
        <v>19.3</v>
      </c>
      <c r="M101" s="77">
        <v>1047.7</v>
      </c>
      <c r="P101" s="64">
        <f t="shared" si="12"/>
        <v>0</v>
      </c>
      <c r="Q101" s="64">
        <f t="shared" si="13"/>
        <v>-3.559094510270263E-2</v>
      </c>
      <c r="R101" s="64">
        <f t="shared" si="14"/>
        <v>0</v>
      </c>
      <c r="S101" s="64">
        <f t="shared" si="15"/>
        <v>0</v>
      </c>
      <c r="T101" s="64">
        <f t="shared" si="16"/>
        <v>0</v>
      </c>
      <c r="U101" s="64">
        <f t="shared" si="17"/>
        <v>0</v>
      </c>
      <c r="V101" s="64">
        <f t="shared" si="18"/>
        <v>0</v>
      </c>
      <c r="W101" s="64">
        <f t="shared" si="19"/>
        <v>0</v>
      </c>
      <c r="X101" s="64">
        <f t="shared" si="20"/>
        <v>2.4760845515088741E-3</v>
      </c>
      <c r="Y101" s="64">
        <f t="shared" si="21"/>
        <v>0</v>
      </c>
      <c r="Z101" s="64">
        <f t="shared" si="22"/>
        <v>0</v>
      </c>
    </row>
    <row r="102" spans="1:26" x14ac:dyDescent="0.35">
      <c r="A102" s="4"/>
      <c r="B102" s="78">
        <v>45090</v>
      </c>
      <c r="C102" s="60">
        <v>218.9</v>
      </c>
      <c r="D102" s="60">
        <v>14</v>
      </c>
      <c r="E102" s="60">
        <v>209.8</v>
      </c>
      <c r="F102" s="60">
        <v>286.60000000000002</v>
      </c>
      <c r="G102" s="60">
        <v>46.5</v>
      </c>
      <c r="H102" s="60">
        <v>209.2</v>
      </c>
      <c r="I102" s="60">
        <v>26</v>
      </c>
      <c r="J102" s="60">
        <v>86.7</v>
      </c>
      <c r="K102" s="60">
        <v>443.8</v>
      </c>
      <c r="L102" s="60">
        <v>19.3</v>
      </c>
      <c r="M102" s="60">
        <v>1047.7</v>
      </c>
      <c r="P102" s="64">
        <f t="shared" si="12"/>
        <v>0</v>
      </c>
      <c r="Q102" s="64">
        <f t="shared" si="13"/>
        <v>1.4388737452099452E-2</v>
      </c>
      <c r="R102" s="64">
        <f t="shared" si="14"/>
        <v>0</v>
      </c>
      <c r="S102" s="64">
        <f t="shared" si="15"/>
        <v>0</v>
      </c>
      <c r="T102" s="64">
        <f t="shared" si="16"/>
        <v>0</v>
      </c>
      <c r="U102" s="64">
        <f t="shared" si="17"/>
        <v>0</v>
      </c>
      <c r="V102" s="64">
        <f t="shared" si="18"/>
        <v>0</v>
      </c>
      <c r="W102" s="64">
        <f t="shared" si="19"/>
        <v>0</v>
      </c>
      <c r="X102" s="64">
        <f t="shared" si="20"/>
        <v>-2.2507324378791172E-3</v>
      </c>
      <c r="Y102" s="64">
        <f t="shared" si="21"/>
        <v>0</v>
      </c>
      <c r="Z102" s="64">
        <f t="shared" si="22"/>
        <v>0</v>
      </c>
    </row>
    <row r="103" spans="1:26" x14ac:dyDescent="0.35">
      <c r="A103" s="4"/>
      <c r="B103" s="76">
        <v>45091</v>
      </c>
      <c r="C103" s="77">
        <v>218.9</v>
      </c>
      <c r="D103" s="77">
        <v>14</v>
      </c>
      <c r="E103" s="77">
        <v>209.8</v>
      </c>
      <c r="F103" s="77">
        <v>286.60000000000002</v>
      </c>
      <c r="G103" s="77">
        <v>46.5</v>
      </c>
      <c r="H103" s="77">
        <v>209.2</v>
      </c>
      <c r="I103" s="77">
        <v>26</v>
      </c>
      <c r="J103" s="77">
        <v>86.7</v>
      </c>
      <c r="K103" s="77">
        <v>443.7</v>
      </c>
      <c r="L103" s="77">
        <v>19.399999999999999</v>
      </c>
      <c r="M103" s="77">
        <v>1047.7</v>
      </c>
      <c r="P103" s="64">
        <f t="shared" si="12"/>
        <v>0</v>
      </c>
      <c r="Q103" s="64">
        <f t="shared" si="13"/>
        <v>0</v>
      </c>
      <c r="R103" s="64">
        <f t="shared" si="14"/>
        <v>0</v>
      </c>
      <c r="S103" s="64">
        <f t="shared" si="15"/>
        <v>0</v>
      </c>
      <c r="T103" s="64">
        <f t="shared" si="16"/>
        <v>0</v>
      </c>
      <c r="U103" s="64">
        <f t="shared" si="17"/>
        <v>0</v>
      </c>
      <c r="V103" s="64">
        <f t="shared" si="18"/>
        <v>0</v>
      </c>
      <c r="W103" s="64">
        <f t="shared" si="19"/>
        <v>0</v>
      </c>
      <c r="X103" s="64">
        <f t="shared" si="20"/>
        <v>-2.2535211362983228E-4</v>
      </c>
      <c r="Y103" s="64">
        <f t="shared" si="21"/>
        <v>5.1679701584423773E-3</v>
      </c>
      <c r="Z103" s="64">
        <f t="shared" si="22"/>
        <v>0</v>
      </c>
    </row>
    <row r="104" spans="1:26" x14ac:dyDescent="0.35">
      <c r="A104" s="4"/>
      <c r="B104" s="78">
        <v>45092</v>
      </c>
      <c r="C104" s="60">
        <v>218.9</v>
      </c>
      <c r="D104" s="60">
        <v>15</v>
      </c>
      <c r="E104" s="60">
        <v>209.8</v>
      </c>
      <c r="F104" s="60">
        <v>286.60000000000002</v>
      </c>
      <c r="G104" s="60">
        <v>46.5</v>
      </c>
      <c r="H104" s="60">
        <v>209.2</v>
      </c>
      <c r="I104" s="60">
        <v>26</v>
      </c>
      <c r="J104" s="60">
        <v>86.7</v>
      </c>
      <c r="K104" s="60">
        <v>446.4</v>
      </c>
      <c r="L104" s="60">
        <v>19.5</v>
      </c>
      <c r="M104" s="60">
        <v>1047.7</v>
      </c>
      <c r="P104" s="64">
        <f t="shared" si="12"/>
        <v>0</v>
      </c>
      <c r="Q104" s="64">
        <f t="shared" si="13"/>
        <v>6.8992871486951421E-2</v>
      </c>
      <c r="R104" s="64">
        <f t="shared" si="14"/>
        <v>0</v>
      </c>
      <c r="S104" s="64">
        <f t="shared" si="15"/>
        <v>0</v>
      </c>
      <c r="T104" s="64">
        <f t="shared" si="16"/>
        <v>0</v>
      </c>
      <c r="U104" s="64">
        <f t="shared" si="17"/>
        <v>0</v>
      </c>
      <c r="V104" s="64">
        <f t="shared" si="18"/>
        <v>0</v>
      </c>
      <c r="W104" s="64">
        <f t="shared" si="19"/>
        <v>0</v>
      </c>
      <c r="X104" s="64">
        <f t="shared" si="20"/>
        <v>6.066752682237362E-3</v>
      </c>
      <c r="Y104" s="64">
        <f t="shared" si="21"/>
        <v>5.1413995004186523E-3</v>
      </c>
      <c r="Z104" s="64">
        <f t="shared" si="22"/>
        <v>0</v>
      </c>
    </row>
    <row r="105" spans="1:26" x14ac:dyDescent="0.35">
      <c r="A105" s="4"/>
      <c r="B105" s="76">
        <v>45095</v>
      </c>
      <c r="C105" s="77">
        <v>218.9</v>
      </c>
      <c r="D105" s="77">
        <v>16</v>
      </c>
      <c r="E105" s="77">
        <v>209.8</v>
      </c>
      <c r="F105" s="77">
        <v>286.60000000000002</v>
      </c>
      <c r="G105" s="77">
        <v>46.5</v>
      </c>
      <c r="H105" s="77">
        <v>209.2</v>
      </c>
      <c r="I105" s="77">
        <v>26</v>
      </c>
      <c r="J105" s="77">
        <v>86.7</v>
      </c>
      <c r="K105" s="77">
        <v>444.8</v>
      </c>
      <c r="L105" s="77">
        <v>19.5</v>
      </c>
      <c r="M105" s="77">
        <v>1047.7</v>
      </c>
      <c r="P105" s="64">
        <f t="shared" si="12"/>
        <v>0</v>
      </c>
      <c r="Q105" s="64">
        <f t="shared" si="13"/>
        <v>6.4538521137571164E-2</v>
      </c>
      <c r="R105" s="64">
        <f t="shared" si="14"/>
        <v>0</v>
      </c>
      <c r="S105" s="64">
        <f t="shared" si="15"/>
        <v>0</v>
      </c>
      <c r="T105" s="64">
        <f t="shared" si="16"/>
        <v>0</v>
      </c>
      <c r="U105" s="64">
        <f t="shared" si="17"/>
        <v>0</v>
      </c>
      <c r="V105" s="64">
        <f t="shared" si="18"/>
        <v>0</v>
      </c>
      <c r="W105" s="64">
        <f t="shared" si="19"/>
        <v>0</v>
      </c>
      <c r="X105" s="64">
        <f t="shared" si="20"/>
        <v>-3.5906681307284844E-3</v>
      </c>
      <c r="Y105" s="64">
        <f t="shared" si="21"/>
        <v>0</v>
      </c>
      <c r="Z105" s="64">
        <f t="shared" si="22"/>
        <v>0</v>
      </c>
    </row>
    <row r="106" spans="1:26" x14ac:dyDescent="0.35">
      <c r="A106" s="4"/>
      <c r="B106" s="78">
        <v>45096</v>
      </c>
      <c r="C106" s="60">
        <v>218.9</v>
      </c>
      <c r="D106" s="60">
        <v>15.5</v>
      </c>
      <c r="E106" s="60">
        <v>209.8</v>
      </c>
      <c r="F106" s="60">
        <v>286.60000000000002</v>
      </c>
      <c r="G106" s="60">
        <v>46.5</v>
      </c>
      <c r="H106" s="60">
        <v>209.2</v>
      </c>
      <c r="I106" s="60">
        <v>26</v>
      </c>
      <c r="J106" s="60">
        <v>86.7</v>
      </c>
      <c r="K106" s="60">
        <v>450.5</v>
      </c>
      <c r="L106" s="60">
        <v>19.5</v>
      </c>
      <c r="M106" s="60">
        <v>1047.7</v>
      </c>
      <c r="P106" s="64">
        <f t="shared" si="12"/>
        <v>0</v>
      </c>
      <c r="Q106" s="64">
        <f t="shared" si="13"/>
        <v>-3.1748698314580298E-2</v>
      </c>
      <c r="R106" s="64">
        <f t="shared" si="14"/>
        <v>0</v>
      </c>
      <c r="S106" s="64">
        <f t="shared" si="15"/>
        <v>0</v>
      </c>
      <c r="T106" s="64">
        <f t="shared" si="16"/>
        <v>0</v>
      </c>
      <c r="U106" s="64">
        <f t="shared" si="17"/>
        <v>0</v>
      </c>
      <c r="V106" s="64">
        <f t="shared" si="18"/>
        <v>0</v>
      </c>
      <c r="W106" s="64">
        <f t="shared" si="19"/>
        <v>0</v>
      </c>
      <c r="X106" s="64">
        <f t="shared" si="20"/>
        <v>1.2733334112020043E-2</v>
      </c>
      <c r="Y106" s="64">
        <f t="shared" si="21"/>
        <v>0</v>
      </c>
      <c r="Z106" s="64">
        <f t="shared" si="22"/>
        <v>0</v>
      </c>
    </row>
    <row r="107" spans="1:26" x14ac:dyDescent="0.35">
      <c r="A107" s="4"/>
      <c r="B107" s="76">
        <v>45097</v>
      </c>
      <c r="C107" s="77">
        <v>218.9</v>
      </c>
      <c r="D107" s="77">
        <v>17</v>
      </c>
      <c r="E107" s="77">
        <v>209.8</v>
      </c>
      <c r="F107" s="77">
        <v>286.60000000000002</v>
      </c>
      <c r="G107" s="77">
        <v>46.5</v>
      </c>
      <c r="H107" s="77">
        <v>209.2</v>
      </c>
      <c r="I107" s="77">
        <v>26</v>
      </c>
      <c r="J107" s="77">
        <v>86.7</v>
      </c>
      <c r="K107" s="77">
        <v>448.8</v>
      </c>
      <c r="L107" s="77">
        <v>19.5</v>
      </c>
      <c r="M107" s="77">
        <v>1047.7</v>
      </c>
      <c r="P107" s="64">
        <f t="shared" si="12"/>
        <v>0</v>
      </c>
      <c r="Q107" s="64">
        <f t="shared" si="13"/>
        <v>9.2373320131015069E-2</v>
      </c>
      <c r="R107" s="64">
        <f t="shared" si="14"/>
        <v>0</v>
      </c>
      <c r="S107" s="64">
        <f t="shared" si="15"/>
        <v>0</v>
      </c>
      <c r="T107" s="64">
        <f t="shared" si="16"/>
        <v>0</v>
      </c>
      <c r="U107" s="64">
        <f t="shared" si="17"/>
        <v>0</v>
      </c>
      <c r="V107" s="64">
        <f t="shared" si="18"/>
        <v>0</v>
      </c>
      <c r="W107" s="64">
        <f t="shared" si="19"/>
        <v>0</v>
      </c>
      <c r="X107" s="64">
        <f t="shared" si="20"/>
        <v>-3.7807228399060443E-3</v>
      </c>
      <c r="Y107" s="64">
        <f t="shared" si="21"/>
        <v>0</v>
      </c>
      <c r="Z107" s="64">
        <f t="shared" si="22"/>
        <v>0</v>
      </c>
    </row>
    <row r="108" spans="1:26" x14ac:dyDescent="0.35">
      <c r="A108" s="4"/>
      <c r="B108" s="78">
        <v>45098</v>
      </c>
      <c r="C108" s="60">
        <v>218.9</v>
      </c>
      <c r="D108" s="60">
        <v>17.8</v>
      </c>
      <c r="E108" s="60">
        <v>209.8</v>
      </c>
      <c r="F108" s="60">
        <v>286.60000000000002</v>
      </c>
      <c r="G108" s="60">
        <v>46.5</v>
      </c>
      <c r="H108" s="60">
        <v>209.2</v>
      </c>
      <c r="I108" s="60">
        <v>26</v>
      </c>
      <c r="J108" s="60">
        <v>86.7</v>
      </c>
      <c r="K108" s="60">
        <v>451</v>
      </c>
      <c r="L108" s="60">
        <v>19.5</v>
      </c>
      <c r="M108" s="60">
        <v>1047.7</v>
      </c>
      <c r="P108" s="64">
        <f t="shared" si="12"/>
        <v>0</v>
      </c>
      <c r="Q108" s="64">
        <f t="shared" si="13"/>
        <v>4.5985113241823437E-2</v>
      </c>
      <c r="R108" s="64">
        <f t="shared" si="14"/>
        <v>0</v>
      </c>
      <c r="S108" s="64">
        <f t="shared" si="15"/>
        <v>0</v>
      </c>
      <c r="T108" s="64">
        <f t="shared" si="16"/>
        <v>0</v>
      </c>
      <c r="U108" s="64">
        <f t="shared" si="17"/>
        <v>0</v>
      </c>
      <c r="V108" s="64">
        <f t="shared" si="18"/>
        <v>0</v>
      </c>
      <c r="W108" s="64">
        <f t="shared" si="19"/>
        <v>0</v>
      </c>
      <c r="X108" s="64">
        <f t="shared" si="20"/>
        <v>4.8899852941917702E-3</v>
      </c>
      <c r="Y108" s="64">
        <f t="shared" si="21"/>
        <v>0</v>
      </c>
      <c r="Z108" s="64">
        <f t="shared" si="22"/>
        <v>0</v>
      </c>
    </row>
    <row r="109" spans="1:26" x14ac:dyDescent="0.35">
      <c r="A109" s="4"/>
      <c r="B109" s="76">
        <v>45099</v>
      </c>
      <c r="C109" s="77">
        <v>218.9</v>
      </c>
      <c r="D109" s="77">
        <v>19.5</v>
      </c>
      <c r="E109" s="77">
        <v>209.8</v>
      </c>
      <c r="F109" s="77">
        <v>286.60000000000002</v>
      </c>
      <c r="G109" s="77">
        <v>46.5</v>
      </c>
      <c r="H109" s="77">
        <v>209.2</v>
      </c>
      <c r="I109" s="77">
        <v>26</v>
      </c>
      <c r="J109" s="77">
        <v>86.7</v>
      </c>
      <c r="K109" s="77">
        <v>452.6</v>
      </c>
      <c r="L109" s="77">
        <v>19.600000000000001</v>
      </c>
      <c r="M109" s="77">
        <v>1047.7</v>
      </c>
      <c r="P109" s="64">
        <f t="shared" si="12"/>
        <v>0</v>
      </c>
      <c r="Q109" s="64">
        <f t="shared" si="13"/>
        <v>9.1216008271661569E-2</v>
      </c>
      <c r="R109" s="64">
        <f t="shared" si="14"/>
        <v>0</v>
      </c>
      <c r="S109" s="64">
        <f t="shared" si="15"/>
        <v>0</v>
      </c>
      <c r="T109" s="64">
        <f t="shared" si="16"/>
        <v>0</v>
      </c>
      <c r="U109" s="64">
        <f t="shared" si="17"/>
        <v>0</v>
      </c>
      <c r="V109" s="64">
        <f t="shared" si="18"/>
        <v>0</v>
      </c>
      <c r="W109" s="64">
        <f t="shared" si="19"/>
        <v>0</v>
      </c>
      <c r="X109" s="64">
        <f t="shared" si="20"/>
        <v>3.541393696758756E-3</v>
      </c>
      <c r="Y109" s="64">
        <f t="shared" si="21"/>
        <v>5.1151006667704089E-3</v>
      </c>
      <c r="Z109" s="64">
        <f t="shared" si="22"/>
        <v>0</v>
      </c>
    </row>
    <row r="110" spans="1:26" x14ac:dyDescent="0.35">
      <c r="A110" s="4"/>
      <c r="B110" s="78">
        <v>45102</v>
      </c>
      <c r="C110" s="60">
        <v>218.9</v>
      </c>
      <c r="D110" s="60">
        <v>21.1</v>
      </c>
      <c r="E110" s="60">
        <v>209.8</v>
      </c>
      <c r="F110" s="60">
        <v>286.60000000000002</v>
      </c>
      <c r="G110" s="60">
        <v>46.5</v>
      </c>
      <c r="H110" s="60">
        <v>209.2</v>
      </c>
      <c r="I110" s="60">
        <v>26</v>
      </c>
      <c r="J110" s="60">
        <v>86.7</v>
      </c>
      <c r="K110" s="60">
        <v>453.2</v>
      </c>
      <c r="L110" s="60">
        <v>19.8</v>
      </c>
      <c r="M110" s="60">
        <v>1047.7</v>
      </c>
      <c r="P110" s="64">
        <f t="shared" si="12"/>
        <v>0</v>
      </c>
      <c r="Q110" s="64">
        <f t="shared" si="13"/>
        <v>7.8858574912319832E-2</v>
      </c>
      <c r="R110" s="64">
        <f t="shared" si="14"/>
        <v>0</v>
      </c>
      <c r="S110" s="64">
        <f t="shared" si="15"/>
        <v>0</v>
      </c>
      <c r="T110" s="64">
        <f t="shared" si="16"/>
        <v>0</v>
      </c>
      <c r="U110" s="64">
        <f t="shared" si="17"/>
        <v>0</v>
      </c>
      <c r="V110" s="64">
        <f t="shared" si="18"/>
        <v>0</v>
      </c>
      <c r="W110" s="64">
        <f t="shared" si="19"/>
        <v>0</v>
      </c>
      <c r="X110" s="64">
        <f t="shared" si="20"/>
        <v>1.3247959544142116E-3</v>
      </c>
      <c r="Y110" s="64">
        <f t="shared" si="21"/>
        <v>1.0152371464017908E-2</v>
      </c>
      <c r="Z110" s="64">
        <f t="shared" si="22"/>
        <v>0</v>
      </c>
    </row>
    <row r="111" spans="1:26" x14ac:dyDescent="0.35">
      <c r="A111" s="4"/>
      <c r="B111" s="76">
        <v>45103</v>
      </c>
      <c r="C111" s="77">
        <v>218.9</v>
      </c>
      <c r="D111" s="77">
        <v>23.2</v>
      </c>
      <c r="E111" s="77">
        <v>209.8</v>
      </c>
      <c r="F111" s="77">
        <v>286.60000000000002</v>
      </c>
      <c r="G111" s="77">
        <v>46.5</v>
      </c>
      <c r="H111" s="77">
        <v>209.2</v>
      </c>
      <c r="I111" s="77">
        <v>26</v>
      </c>
      <c r="J111" s="77">
        <v>86.7</v>
      </c>
      <c r="K111" s="77">
        <v>458.8</v>
      </c>
      <c r="L111" s="77">
        <v>19.8</v>
      </c>
      <c r="M111" s="77">
        <v>1047.7</v>
      </c>
      <c r="P111" s="64">
        <f t="shared" si="12"/>
        <v>0</v>
      </c>
      <c r="Q111" s="64">
        <f t="shared" si="13"/>
        <v>9.4879238190243284E-2</v>
      </c>
      <c r="R111" s="64">
        <f t="shared" si="14"/>
        <v>0</v>
      </c>
      <c r="S111" s="64">
        <f t="shared" si="15"/>
        <v>0</v>
      </c>
      <c r="T111" s="64">
        <f t="shared" si="16"/>
        <v>0</v>
      </c>
      <c r="U111" s="64">
        <f t="shared" si="17"/>
        <v>0</v>
      </c>
      <c r="V111" s="64">
        <f t="shared" si="18"/>
        <v>0</v>
      </c>
      <c r="W111" s="64">
        <f t="shared" si="19"/>
        <v>0</v>
      </c>
      <c r="X111" s="64">
        <f t="shared" si="20"/>
        <v>1.228085610136445E-2</v>
      </c>
      <c r="Y111" s="64">
        <f t="shared" si="21"/>
        <v>0</v>
      </c>
      <c r="Z111" s="64">
        <f t="shared" si="22"/>
        <v>0</v>
      </c>
    </row>
    <row r="112" spans="1:26" x14ac:dyDescent="0.35">
      <c r="A112" s="4"/>
      <c r="B112" s="78">
        <v>45109</v>
      </c>
      <c r="C112" s="60">
        <v>218.9</v>
      </c>
      <c r="D112" s="60">
        <v>23</v>
      </c>
      <c r="E112" s="60">
        <v>209.8</v>
      </c>
      <c r="F112" s="60">
        <v>286.60000000000002</v>
      </c>
      <c r="G112" s="60">
        <v>46.5</v>
      </c>
      <c r="H112" s="60">
        <v>209.2</v>
      </c>
      <c r="I112" s="60">
        <v>26</v>
      </c>
      <c r="J112" s="60">
        <v>86.7</v>
      </c>
      <c r="K112" s="60">
        <v>457.3</v>
      </c>
      <c r="L112" s="60">
        <v>19.600000000000001</v>
      </c>
      <c r="M112" s="60">
        <v>1047.7</v>
      </c>
      <c r="P112" s="64">
        <f t="shared" si="12"/>
        <v>0</v>
      </c>
      <c r="Q112" s="64">
        <f t="shared" si="13"/>
        <v>-8.6580627431145415E-3</v>
      </c>
      <c r="R112" s="64">
        <f t="shared" si="14"/>
        <v>0</v>
      </c>
      <c r="S112" s="64">
        <f t="shared" si="15"/>
        <v>0</v>
      </c>
      <c r="T112" s="64">
        <f t="shared" si="16"/>
        <v>0</v>
      </c>
      <c r="U112" s="64">
        <f t="shared" si="17"/>
        <v>0</v>
      </c>
      <c r="V112" s="64">
        <f t="shared" si="18"/>
        <v>0</v>
      </c>
      <c r="W112" s="64">
        <f t="shared" si="19"/>
        <v>0</v>
      </c>
      <c r="X112" s="64">
        <f t="shared" si="20"/>
        <v>-3.2747545912061109E-3</v>
      </c>
      <c r="Y112" s="64">
        <f t="shared" si="21"/>
        <v>-1.0152371464017962E-2</v>
      </c>
      <c r="Z112" s="64">
        <f t="shared" si="22"/>
        <v>0</v>
      </c>
    </row>
    <row r="113" spans="1:26" x14ac:dyDescent="0.35">
      <c r="A113" s="4"/>
      <c r="B113" s="76">
        <v>45110</v>
      </c>
      <c r="C113" s="77">
        <v>218.9</v>
      </c>
      <c r="D113" s="77">
        <v>23.6</v>
      </c>
      <c r="E113" s="77">
        <v>209.8</v>
      </c>
      <c r="F113" s="77">
        <v>286.60000000000002</v>
      </c>
      <c r="G113" s="77">
        <v>46.5</v>
      </c>
      <c r="H113" s="77">
        <v>209.2</v>
      </c>
      <c r="I113" s="77">
        <v>26</v>
      </c>
      <c r="J113" s="77">
        <v>86.7</v>
      </c>
      <c r="K113" s="77">
        <v>457.6</v>
      </c>
      <c r="L113" s="77">
        <v>19.7</v>
      </c>
      <c r="M113" s="77">
        <v>1047.7</v>
      </c>
      <c r="P113" s="64">
        <f t="shared" si="12"/>
        <v>0</v>
      </c>
      <c r="Q113" s="64">
        <f t="shared" si="13"/>
        <v>2.5752496102414764E-2</v>
      </c>
      <c r="R113" s="64">
        <f t="shared" si="14"/>
        <v>0</v>
      </c>
      <c r="S113" s="64">
        <f t="shared" si="15"/>
        <v>0</v>
      </c>
      <c r="T113" s="64">
        <f t="shared" si="16"/>
        <v>0</v>
      </c>
      <c r="U113" s="64">
        <f t="shared" si="17"/>
        <v>0</v>
      </c>
      <c r="V113" s="64">
        <f t="shared" si="18"/>
        <v>0</v>
      </c>
      <c r="W113" s="64">
        <f t="shared" si="19"/>
        <v>0</v>
      </c>
      <c r="X113" s="64">
        <f t="shared" si="20"/>
        <v>6.5580940157859713E-4</v>
      </c>
      <c r="Y113" s="64">
        <f t="shared" si="21"/>
        <v>5.0890695074712281E-3</v>
      </c>
      <c r="Z113" s="64">
        <f t="shared" si="22"/>
        <v>0</v>
      </c>
    </row>
    <row r="114" spans="1:26" x14ac:dyDescent="0.35">
      <c r="A114" s="4"/>
      <c r="B114" s="78">
        <v>45111</v>
      </c>
      <c r="C114" s="60">
        <v>218.9</v>
      </c>
      <c r="D114" s="60">
        <v>25.9</v>
      </c>
      <c r="E114" s="60">
        <v>209.8</v>
      </c>
      <c r="F114" s="60">
        <v>286.60000000000002</v>
      </c>
      <c r="G114" s="60">
        <v>46.5</v>
      </c>
      <c r="H114" s="60">
        <v>209.2</v>
      </c>
      <c r="I114" s="60">
        <v>26</v>
      </c>
      <c r="J114" s="60">
        <v>86.7</v>
      </c>
      <c r="K114" s="60">
        <v>454.2</v>
      </c>
      <c r="L114" s="60">
        <v>20</v>
      </c>
      <c r="M114" s="60">
        <v>1047.7</v>
      </c>
      <c r="P114" s="64">
        <f t="shared" si="12"/>
        <v>0</v>
      </c>
      <c r="Q114" s="64">
        <f t="shared" si="13"/>
        <v>9.2996256673927649E-2</v>
      </c>
      <c r="R114" s="64">
        <f t="shared" si="14"/>
        <v>0</v>
      </c>
      <c r="S114" s="64">
        <f t="shared" si="15"/>
        <v>0</v>
      </c>
      <c r="T114" s="64">
        <f t="shared" si="16"/>
        <v>0</v>
      </c>
      <c r="U114" s="64">
        <f t="shared" si="17"/>
        <v>0</v>
      </c>
      <c r="V114" s="64">
        <f t="shared" si="18"/>
        <v>0</v>
      </c>
      <c r="W114" s="64">
        <f t="shared" si="19"/>
        <v>0</v>
      </c>
      <c r="X114" s="64">
        <f t="shared" si="20"/>
        <v>-7.4578103941301249E-3</v>
      </c>
      <c r="Y114" s="64">
        <f t="shared" si="21"/>
        <v>1.5113637810048106E-2</v>
      </c>
      <c r="Z114" s="64">
        <f t="shared" si="22"/>
        <v>0</v>
      </c>
    </row>
    <row r="115" spans="1:26" x14ac:dyDescent="0.35">
      <c r="A115" s="4"/>
      <c r="B115" s="76">
        <v>45112</v>
      </c>
      <c r="C115" s="77">
        <v>218.9</v>
      </c>
      <c r="D115" s="77">
        <v>27.6</v>
      </c>
      <c r="E115" s="77">
        <v>209.8</v>
      </c>
      <c r="F115" s="77">
        <v>286.60000000000002</v>
      </c>
      <c r="G115" s="77">
        <v>46.5</v>
      </c>
      <c r="H115" s="77">
        <v>209.2</v>
      </c>
      <c r="I115" s="77">
        <v>26</v>
      </c>
      <c r="J115" s="77">
        <v>86.7</v>
      </c>
      <c r="K115" s="77">
        <v>447.9</v>
      </c>
      <c r="L115" s="77">
        <v>20.2</v>
      </c>
      <c r="M115" s="77">
        <v>1047.7</v>
      </c>
      <c r="P115" s="64">
        <f t="shared" si="12"/>
        <v>0</v>
      </c>
      <c r="Q115" s="64">
        <f t="shared" si="13"/>
        <v>6.3572804017612339E-2</v>
      </c>
      <c r="R115" s="64">
        <f t="shared" si="14"/>
        <v>0</v>
      </c>
      <c r="S115" s="64">
        <f t="shared" si="15"/>
        <v>0</v>
      </c>
      <c r="T115" s="64">
        <f t="shared" si="16"/>
        <v>0</v>
      </c>
      <c r="U115" s="64">
        <f t="shared" si="17"/>
        <v>0</v>
      </c>
      <c r="V115" s="64">
        <f t="shared" si="18"/>
        <v>0</v>
      </c>
      <c r="W115" s="64">
        <f t="shared" si="19"/>
        <v>0</v>
      </c>
      <c r="X115" s="64">
        <f t="shared" si="20"/>
        <v>-1.3967636458203685E-2</v>
      </c>
      <c r="Y115" s="64">
        <f t="shared" si="21"/>
        <v>9.950330853168092E-3</v>
      </c>
      <c r="Z115" s="64">
        <f t="shared" si="22"/>
        <v>0</v>
      </c>
    </row>
    <row r="116" spans="1:26" x14ac:dyDescent="0.35">
      <c r="A116" s="4"/>
      <c r="B116" s="78">
        <v>45113</v>
      </c>
      <c r="C116" s="60">
        <v>218.9</v>
      </c>
      <c r="D116" s="60">
        <v>27.1</v>
      </c>
      <c r="E116" s="60">
        <v>209.8</v>
      </c>
      <c r="F116" s="60">
        <v>286.60000000000002</v>
      </c>
      <c r="G116" s="60">
        <v>46.5</v>
      </c>
      <c r="H116" s="60">
        <v>209.2</v>
      </c>
      <c r="I116" s="60">
        <v>26</v>
      </c>
      <c r="J116" s="60">
        <v>86.7</v>
      </c>
      <c r="K116" s="60">
        <v>445.9</v>
      </c>
      <c r="L116" s="60">
        <v>20.2</v>
      </c>
      <c r="M116" s="60">
        <v>1047.7</v>
      </c>
      <c r="P116" s="64">
        <f t="shared" si="12"/>
        <v>0</v>
      </c>
      <c r="Q116" s="64">
        <f t="shared" si="13"/>
        <v>-1.8282044837449069E-2</v>
      </c>
      <c r="R116" s="64">
        <f t="shared" si="14"/>
        <v>0</v>
      </c>
      <c r="S116" s="64">
        <f t="shared" si="15"/>
        <v>0</v>
      </c>
      <c r="T116" s="64">
        <f t="shared" si="16"/>
        <v>0</v>
      </c>
      <c r="U116" s="64">
        <f t="shared" si="17"/>
        <v>0</v>
      </c>
      <c r="V116" s="64">
        <f t="shared" si="18"/>
        <v>0</v>
      </c>
      <c r="W116" s="64">
        <f t="shared" si="19"/>
        <v>0</v>
      </c>
      <c r="X116" s="64">
        <f t="shared" si="20"/>
        <v>-4.475281579823377E-3</v>
      </c>
      <c r="Y116" s="64">
        <f t="shared" si="21"/>
        <v>0</v>
      </c>
      <c r="Z116" s="64">
        <f t="shared" si="22"/>
        <v>0</v>
      </c>
    </row>
    <row r="117" spans="1:26" x14ac:dyDescent="0.35">
      <c r="A117" s="4"/>
      <c r="B117" s="76">
        <v>45116</v>
      </c>
      <c r="C117" s="77">
        <v>218.9</v>
      </c>
      <c r="D117" s="77">
        <v>27.4</v>
      </c>
      <c r="E117" s="77">
        <v>209.8</v>
      </c>
      <c r="F117" s="77">
        <v>286.60000000000002</v>
      </c>
      <c r="G117" s="77">
        <v>46.5</v>
      </c>
      <c r="H117" s="77">
        <v>209.2</v>
      </c>
      <c r="I117" s="77">
        <v>26</v>
      </c>
      <c r="J117" s="77">
        <v>86.7</v>
      </c>
      <c r="K117" s="77">
        <v>444.4</v>
      </c>
      <c r="L117" s="77">
        <v>19.8</v>
      </c>
      <c r="M117" s="77">
        <v>1047.7</v>
      </c>
      <c r="P117" s="64">
        <f t="shared" si="12"/>
        <v>0</v>
      </c>
      <c r="Q117" s="64">
        <f t="shared" si="13"/>
        <v>1.1009285508369175E-2</v>
      </c>
      <c r="R117" s="64">
        <f t="shared" si="14"/>
        <v>0</v>
      </c>
      <c r="S117" s="64">
        <f t="shared" si="15"/>
        <v>0</v>
      </c>
      <c r="T117" s="64">
        <f t="shared" si="16"/>
        <v>0</v>
      </c>
      <c r="U117" s="64">
        <f t="shared" si="17"/>
        <v>0</v>
      </c>
      <c r="V117" s="64">
        <f t="shared" si="18"/>
        <v>0</v>
      </c>
      <c r="W117" s="64">
        <f t="shared" si="19"/>
        <v>0</v>
      </c>
      <c r="X117" s="64">
        <f t="shared" si="20"/>
        <v>-3.3696538679560913E-3</v>
      </c>
      <c r="Y117" s="64">
        <f t="shared" si="21"/>
        <v>-2.0000666706669428E-2</v>
      </c>
      <c r="Z117" s="64">
        <f t="shared" si="22"/>
        <v>0</v>
      </c>
    </row>
    <row r="118" spans="1:26" x14ac:dyDescent="0.35">
      <c r="A118" s="4"/>
      <c r="B118" s="78">
        <v>45117</v>
      </c>
      <c r="C118" s="60">
        <v>218.9</v>
      </c>
      <c r="D118" s="60">
        <v>27.5</v>
      </c>
      <c r="E118" s="60">
        <v>209.8</v>
      </c>
      <c r="F118" s="60">
        <v>286.60000000000002</v>
      </c>
      <c r="G118" s="60">
        <v>46.5</v>
      </c>
      <c r="H118" s="60">
        <v>209.2</v>
      </c>
      <c r="I118" s="60">
        <v>26</v>
      </c>
      <c r="J118" s="60">
        <v>86.7</v>
      </c>
      <c r="K118" s="60">
        <v>444.4</v>
      </c>
      <c r="L118" s="60">
        <v>19.7</v>
      </c>
      <c r="M118" s="60">
        <v>1047.7</v>
      </c>
      <c r="P118" s="64">
        <f t="shared" si="12"/>
        <v>0</v>
      </c>
      <c r="Q118" s="64">
        <f t="shared" si="13"/>
        <v>3.6429912785012298E-3</v>
      </c>
      <c r="R118" s="64">
        <f t="shared" si="14"/>
        <v>0</v>
      </c>
      <c r="S118" s="64">
        <f t="shared" si="15"/>
        <v>0</v>
      </c>
      <c r="T118" s="64">
        <f t="shared" si="16"/>
        <v>0</v>
      </c>
      <c r="U118" s="64">
        <f t="shared" si="17"/>
        <v>0</v>
      </c>
      <c r="V118" s="64">
        <f t="shared" si="18"/>
        <v>0</v>
      </c>
      <c r="W118" s="64">
        <f t="shared" si="19"/>
        <v>0</v>
      </c>
      <c r="X118" s="64">
        <f t="shared" si="20"/>
        <v>0</v>
      </c>
      <c r="Y118" s="64">
        <f t="shared" si="21"/>
        <v>-5.063301956546762E-3</v>
      </c>
      <c r="Z118" s="64">
        <f t="shared" si="22"/>
        <v>0</v>
      </c>
    </row>
    <row r="119" spans="1:26" x14ac:dyDescent="0.35">
      <c r="A119" s="4"/>
      <c r="B119" s="76">
        <v>45118</v>
      </c>
      <c r="C119" s="77">
        <v>218.9</v>
      </c>
      <c r="D119" s="77">
        <v>26.6</v>
      </c>
      <c r="E119" s="77">
        <v>209.8</v>
      </c>
      <c r="F119" s="77">
        <v>286.60000000000002</v>
      </c>
      <c r="G119" s="77">
        <v>46.5</v>
      </c>
      <c r="H119" s="77">
        <v>209.2</v>
      </c>
      <c r="I119" s="77">
        <v>26</v>
      </c>
      <c r="J119" s="77">
        <v>86.7</v>
      </c>
      <c r="K119" s="77">
        <v>444.2</v>
      </c>
      <c r="L119" s="77">
        <v>19.600000000000001</v>
      </c>
      <c r="M119" s="77">
        <v>1047.7</v>
      </c>
      <c r="P119" s="64">
        <f t="shared" si="12"/>
        <v>0</v>
      </c>
      <c r="Q119" s="64">
        <f t="shared" si="13"/>
        <v>-3.327478888487221E-2</v>
      </c>
      <c r="R119" s="64">
        <f t="shared" si="14"/>
        <v>0</v>
      </c>
      <c r="S119" s="64">
        <f t="shared" si="15"/>
        <v>0</v>
      </c>
      <c r="T119" s="64">
        <f t="shared" si="16"/>
        <v>0</v>
      </c>
      <c r="U119" s="64">
        <f t="shared" si="17"/>
        <v>0</v>
      </c>
      <c r="V119" s="64">
        <f t="shared" si="18"/>
        <v>0</v>
      </c>
      <c r="W119" s="64">
        <f t="shared" si="19"/>
        <v>0</v>
      </c>
      <c r="X119" s="64">
        <f t="shared" si="20"/>
        <v>-4.5014630514782163E-4</v>
      </c>
      <c r="Y119" s="64">
        <f t="shared" si="21"/>
        <v>-5.0890695074711813E-3</v>
      </c>
      <c r="Z119" s="64">
        <f t="shared" si="22"/>
        <v>0</v>
      </c>
    </row>
    <row r="120" spans="1:26" x14ac:dyDescent="0.35">
      <c r="A120" s="4"/>
      <c r="B120" s="78">
        <v>45119</v>
      </c>
      <c r="C120" s="60">
        <v>218.9</v>
      </c>
      <c r="D120" s="60">
        <v>26.7</v>
      </c>
      <c r="E120" s="60">
        <v>209.8</v>
      </c>
      <c r="F120" s="60">
        <v>286.60000000000002</v>
      </c>
      <c r="G120" s="60">
        <v>46.5</v>
      </c>
      <c r="H120" s="60">
        <v>209.2</v>
      </c>
      <c r="I120" s="60">
        <v>26</v>
      </c>
      <c r="J120" s="60">
        <v>86.7</v>
      </c>
      <c r="K120" s="60">
        <v>450</v>
      </c>
      <c r="L120" s="60">
        <v>19.8</v>
      </c>
      <c r="M120" s="60">
        <v>1047.7</v>
      </c>
      <c r="P120" s="64">
        <f t="shared" si="12"/>
        <v>0</v>
      </c>
      <c r="Q120" s="64">
        <f t="shared" si="13"/>
        <v>3.7523496185503718E-3</v>
      </c>
      <c r="R120" s="64">
        <f t="shared" si="14"/>
        <v>0</v>
      </c>
      <c r="S120" s="64">
        <f t="shared" si="15"/>
        <v>0</v>
      </c>
      <c r="T120" s="64">
        <f t="shared" si="16"/>
        <v>0</v>
      </c>
      <c r="U120" s="64">
        <f t="shared" si="17"/>
        <v>0</v>
      </c>
      <c r="V120" s="64">
        <f t="shared" si="18"/>
        <v>0</v>
      </c>
      <c r="W120" s="64">
        <f t="shared" si="19"/>
        <v>0</v>
      </c>
      <c r="X120" s="64">
        <f t="shared" si="20"/>
        <v>1.2972671304038489E-2</v>
      </c>
      <c r="Y120" s="64">
        <f t="shared" si="21"/>
        <v>1.0152371464017908E-2</v>
      </c>
      <c r="Z120" s="64">
        <f t="shared" si="22"/>
        <v>0</v>
      </c>
    </row>
    <row r="121" spans="1:26" x14ac:dyDescent="0.35">
      <c r="A121" s="4"/>
      <c r="B121" s="76">
        <v>45120</v>
      </c>
      <c r="C121" s="77">
        <v>218.9</v>
      </c>
      <c r="D121" s="77">
        <v>29.3</v>
      </c>
      <c r="E121" s="77">
        <v>210.4</v>
      </c>
      <c r="F121" s="77">
        <v>286.60000000000002</v>
      </c>
      <c r="G121" s="77">
        <v>46.5</v>
      </c>
      <c r="H121" s="77">
        <v>209.2</v>
      </c>
      <c r="I121" s="77">
        <v>26</v>
      </c>
      <c r="J121" s="77">
        <v>86.7</v>
      </c>
      <c r="K121" s="77">
        <v>453.3</v>
      </c>
      <c r="L121" s="77">
        <v>19.5</v>
      </c>
      <c r="M121" s="77">
        <v>1047.7</v>
      </c>
      <c r="P121" s="64">
        <f t="shared" si="12"/>
        <v>0</v>
      </c>
      <c r="Q121" s="64">
        <f t="shared" si="13"/>
        <v>9.2923950616817796E-2</v>
      </c>
      <c r="R121" s="64">
        <f t="shared" si="14"/>
        <v>2.8557849013578921E-3</v>
      </c>
      <c r="S121" s="64">
        <f t="shared" si="15"/>
        <v>0</v>
      </c>
      <c r="T121" s="64">
        <f t="shared" si="16"/>
        <v>0</v>
      </c>
      <c r="U121" s="64">
        <f t="shared" si="17"/>
        <v>0</v>
      </c>
      <c r="V121" s="64">
        <f t="shared" si="18"/>
        <v>0</v>
      </c>
      <c r="W121" s="64">
        <f t="shared" si="19"/>
        <v>0</v>
      </c>
      <c r="X121" s="64">
        <f t="shared" si="20"/>
        <v>7.3065751824382148E-3</v>
      </c>
      <c r="Y121" s="64">
        <f t="shared" si="21"/>
        <v>-1.5267472130788421E-2</v>
      </c>
      <c r="Z121" s="64">
        <f t="shared" si="22"/>
        <v>0</v>
      </c>
    </row>
    <row r="122" spans="1:26" x14ac:dyDescent="0.35">
      <c r="A122" s="4"/>
      <c r="B122" s="78">
        <v>45123</v>
      </c>
      <c r="C122" s="60">
        <v>218.9</v>
      </c>
      <c r="D122" s="60">
        <v>32.200000000000003</v>
      </c>
      <c r="E122" s="60">
        <v>212.1</v>
      </c>
      <c r="F122" s="60">
        <v>286.60000000000002</v>
      </c>
      <c r="G122" s="60">
        <v>46.5</v>
      </c>
      <c r="H122" s="60">
        <v>209.2</v>
      </c>
      <c r="I122" s="60">
        <v>26</v>
      </c>
      <c r="J122" s="60">
        <v>86.7</v>
      </c>
      <c r="K122" s="60">
        <v>448.7</v>
      </c>
      <c r="L122" s="60">
        <v>19.600000000000001</v>
      </c>
      <c r="M122" s="60">
        <v>1047.7</v>
      </c>
      <c r="P122" s="64">
        <f t="shared" si="12"/>
        <v>0</v>
      </c>
      <c r="Q122" s="64">
        <f t="shared" si="13"/>
        <v>9.4378936527341126E-2</v>
      </c>
      <c r="R122" s="64">
        <f t="shared" si="14"/>
        <v>8.0473807070818859E-3</v>
      </c>
      <c r="S122" s="64">
        <f t="shared" si="15"/>
        <v>0</v>
      </c>
      <c r="T122" s="64">
        <f t="shared" si="16"/>
        <v>0</v>
      </c>
      <c r="U122" s="64">
        <f t="shared" si="17"/>
        <v>0</v>
      </c>
      <c r="V122" s="64">
        <f t="shared" si="18"/>
        <v>0</v>
      </c>
      <c r="W122" s="64">
        <f t="shared" si="19"/>
        <v>0</v>
      </c>
      <c r="X122" s="64">
        <f t="shared" si="20"/>
        <v>-1.0199644964866019E-2</v>
      </c>
      <c r="Y122" s="64">
        <f t="shared" si="21"/>
        <v>5.1151006667704089E-3</v>
      </c>
      <c r="Z122" s="64">
        <f t="shared" si="22"/>
        <v>0</v>
      </c>
    </row>
    <row r="123" spans="1:26" x14ac:dyDescent="0.35">
      <c r="A123" s="4"/>
      <c r="B123" s="76">
        <v>45124</v>
      </c>
      <c r="C123" s="77">
        <v>218.9</v>
      </c>
      <c r="D123" s="77">
        <v>35.4</v>
      </c>
      <c r="E123" s="77">
        <v>213.1</v>
      </c>
      <c r="F123" s="77">
        <v>286.60000000000002</v>
      </c>
      <c r="G123" s="77">
        <v>46.5</v>
      </c>
      <c r="H123" s="77">
        <v>209.2</v>
      </c>
      <c r="I123" s="77">
        <v>26</v>
      </c>
      <c r="J123" s="77">
        <v>86.7</v>
      </c>
      <c r="K123" s="77">
        <v>455</v>
      </c>
      <c r="L123" s="77">
        <v>19.7</v>
      </c>
      <c r="M123" s="77">
        <v>1047.7</v>
      </c>
      <c r="P123" s="64">
        <f t="shared" si="12"/>
        <v>0</v>
      </c>
      <c r="Q123" s="64">
        <f t="shared" si="13"/>
        <v>9.4745367589366108E-2</v>
      </c>
      <c r="R123" s="64">
        <f t="shared" si="14"/>
        <v>4.7036775339347799E-3</v>
      </c>
      <c r="S123" s="64">
        <f t="shared" si="15"/>
        <v>0</v>
      </c>
      <c r="T123" s="64">
        <f t="shared" si="16"/>
        <v>0</v>
      </c>
      <c r="U123" s="64">
        <f t="shared" si="17"/>
        <v>0</v>
      </c>
      <c r="V123" s="64">
        <f t="shared" si="18"/>
        <v>0</v>
      </c>
      <c r="W123" s="64">
        <f t="shared" si="19"/>
        <v>0</v>
      </c>
      <c r="X123" s="64">
        <f t="shared" si="20"/>
        <v>1.3942905969012886E-2</v>
      </c>
      <c r="Y123" s="64">
        <f t="shared" si="21"/>
        <v>5.0890695074712281E-3</v>
      </c>
      <c r="Z123" s="64">
        <f t="shared" si="22"/>
        <v>0</v>
      </c>
    </row>
    <row r="124" spans="1:26" x14ac:dyDescent="0.35">
      <c r="A124" s="4"/>
      <c r="B124" s="78">
        <v>45125</v>
      </c>
      <c r="C124" s="60">
        <v>218.9</v>
      </c>
      <c r="D124" s="60">
        <v>38.9</v>
      </c>
      <c r="E124" s="60">
        <v>213.3</v>
      </c>
      <c r="F124" s="60">
        <v>286.60000000000002</v>
      </c>
      <c r="G124" s="60">
        <v>46.5</v>
      </c>
      <c r="H124" s="60">
        <v>209.2</v>
      </c>
      <c r="I124" s="60">
        <v>26</v>
      </c>
      <c r="J124" s="60">
        <v>86.7</v>
      </c>
      <c r="K124" s="60">
        <v>465.1</v>
      </c>
      <c r="L124" s="60">
        <v>19.600000000000001</v>
      </c>
      <c r="M124" s="60">
        <v>1047.7</v>
      </c>
      <c r="P124" s="64">
        <f t="shared" si="12"/>
        <v>0</v>
      </c>
      <c r="Q124" s="64">
        <f t="shared" si="13"/>
        <v>9.4282430484671872E-2</v>
      </c>
      <c r="R124" s="64">
        <f t="shared" si="14"/>
        <v>9.3808637273354257E-4</v>
      </c>
      <c r="S124" s="64">
        <f t="shared" si="15"/>
        <v>0</v>
      </c>
      <c r="T124" s="64">
        <f t="shared" si="16"/>
        <v>0</v>
      </c>
      <c r="U124" s="64">
        <f t="shared" si="17"/>
        <v>0</v>
      </c>
      <c r="V124" s="64">
        <f t="shared" si="18"/>
        <v>0</v>
      </c>
      <c r="W124" s="64">
        <f t="shared" si="19"/>
        <v>0</v>
      </c>
      <c r="X124" s="64">
        <f t="shared" si="20"/>
        <v>2.1955017279100923E-2</v>
      </c>
      <c r="Y124" s="64">
        <f t="shared" si="21"/>
        <v>-5.0890695074711813E-3</v>
      </c>
      <c r="Z124" s="64">
        <f t="shared" si="22"/>
        <v>0</v>
      </c>
    </row>
    <row r="125" spans="1:26" x14ac:dyDescent="0.35">
      <c r="A125" s="4"/>
      <c r="B125" s="76">
        <v>45126</v>
      </c>
      <c r="C125" s="77">
        <v>218.9</v>
      </c>
      <c r="D125" s="77">
        <v>37.1</v>
      </c>
      <c r="E125" s="77">
        <v>212.6</v>
      </c>
      <c r="F125" s="77">
        <v>286.60000000000002</v>
      </c>
      <c r="G125" s="77">
        <v>46.5</v>
      </c>
      <c r="H125" s="77">
        <v>209.2</v>
      </c>
      <c r="I125" s="77">
        <v>26</v>
      </c>
      <c r="J125" s="77">
        <v>87.2</v>
      </c>
      <c r="K125" s="77">
        <v>461.5</v>
      </c>
      <c r="L125" s="77">
        <v>19.600000000000001</v>
      </c>
      <c r="M125" s="77">
        <v>1047.7</v>
      </c>
      <c r="P125" s="64">
        <f t="shared" si="12"/>
        <v>0</v>
      </c>
      <c r="Q125" s="64">
        <f t="shared" si="13"/>
        <v>-4.7377281011011053E-2</v>
      </c>
      <c r="R125" s="64">
        <f t="shared" si="14"/>
        <v>-3.2871595694574634E-3</v>
      </c>
      <c r="S125" s="64">
        <f t="shared" si="15"/>
        <v>0</v>
      </c>
      <c r="T125" s="64">
        <f t="shared" si="16"/>
        <v>0</v>
      </c>
      <c r="U125" s="64">
        <f t="shared" si="17"/>
        <v>0</v>
      </c>
      <c r="V125" s="64">
        <f t="shared" si="18"/>
        <v>0</v>
      </c>
      <c r="W125" s="64">
        <f t="shared" si="19"/>
        <v>5.7504471284377176E-3</v>
      </c>
      <c r="X125" s="64">
        <f t="shared" si="20"/>
        <v>-7.7703822871445782E-3</v>
      </c>
      <c r="Y125" s="64">
        <f t="shared" si="21"/>
        <v>0</v>
      </c>
      <c r="Z125" s="64">
        <f t="shared" si="22"/>
        <v>0</v>
      </c>
    </row>
    <row r="126" spans="1:26" x14ac:dyDescent="0.35">
      <c r="A126" s="4"/>
      <c r="B126" s="78">
        <v>45127</v>
      </c>
      <c r="C126" s="60">
        <v>218.9</v>
      </c>
      <c r="D126" s="60">
        <v>36.1</v>
      </c>
      <c r="E126" s="60">
        <v>211.1</v>
      </c>
      <c r="F126" s="60">
        <v>286.60000000000002</v>
      </c>
      <c r="G126" s="60">
        <v>46.5</v>
      </c>
      <c r="H126" s="60">
        <v>209.2</v>
      </c>
      <c r="I126" s="60">
        <v>26</v>
      </c>
      <c r="J126" s="60">
        <v>86.7</v>
      </c>
      <c r="K126" s="60">
        <v>458.1</v>
      </c>
      <c r="L126" s="60">
        <v>20</v>
      </c>
      <c r="M126" s="60">
        <v>1047.7</v>
      </c>
      <c r="P126" s="64">
        <f t="shared" si="12"/>
        <v>0</v>
      </c>
      <c r="Q126" s="64">
        <f t="shared" si="13"/>
        <v>-2.7324104274554246E-2</v>
      </c>
      <c r="R126" s="64">
        <f t="shared" si="14"/>
        <v>-7.0805110535726353E-3</v>
      </c>
      <c r="S126" s="64">
        <f t="shared" si="15"/>
        <v>0</v>
      </c>
      <c r="T126" s="64">
        <f t="shared" si="16"/>
        <v>0</v>
      </c>
      <c r="U126" s="64">
        <f t="shared" si="17"/>
        <v>0</v>
      </c>
      <c r="V126" s="64">
        <f t="shared" si="18"/>
        <v>0</v>
      </c>
      <c r="W126" s="64">
        <f t="shared" si="19"/>
        <v>-5.750447128437826E-3</v>
      </c>
      <c r="X126" s="64">
        <f t="shared" si="20"/>
        <v>-7.3945530502103878E-3</v>
      </c>
      <c r="Y126" s="64">
        <f t="shared" si="21"/>
        <v>2.0202707317519469E-2</v>
      </c>
      <c r="Z126" s="64">
        <f t="shared" si="22"/>
        <v>0</v>
      </c>
    </row>
    <row r="127" spans="1:26" x14ac:dyDescent="0.35">
      <c r="A127" s="4"/>
      <c r="B127" s="76">
        <v>45130</v>
      </c>
      <c r="C127" s="77">
        <v>218.9</v>
      </c>
      <c r="D127" s="77">
        <v>32.5</v>
      </c>
      <c r="E127" s="77">
        <v>211</v>
      </c>
      <c r="F127" s="77">
        <v>286.60000000000002</v>
      </c>
      <c r="G127" s="77">
        <v>46.5</v>
      </c>
      <c r="H127" s="77">
        <v>209.2</v>
      </c>
      <c r="I127" s="77">
        <v>26</v>
      </c>
      <c r="J127" s="77">
        <v>86.7</v>
      </c>
      <c r="K127" s="77">
        <v>450.1</v>
      </c>
      <c r="L127" s="77">
        <v>19.8</v>
      </c>
      <c r="M127" s="77">
        <v>1047.7</v>
      </c>
      <c r="P127" s="64">
        <f t="shared" si="12"/>
        <v>0</v>
      </c>
      <c r="Q127" s="64">
        <f t="shared" si="13"/>
        <v>-0.10505277600314349</v>
      </c>
      <c r="R127" s="64">
        <f t="shared" si="14"/>
        <v>-4.7382137820835399E-4</v>
      </c>
      <c r="S127" s="64">
        <f t="shared" si="15"/>
        <v>0</v>
      </c>
      <c r="T127" s="64">
        <f t="shared" si="16"/>
        <v>0</v>
      </c>
      <c r="U127" s="64">
        <f t="shared" si="17"/>
        <v>0</v>
      </c>
      <c r="V127" s="64">
        <f t="shared" si="18"/>
        <v>0</v>
      </c>
      <c r="W127" s="64">
        <f t="shared" si="19"/>
        <v>0</v>
      </c>
      <c r="X127" s="64">
        <f t="shared" si="20"/>
        <v>-1.7617720593809404E-2</v>
      </c>
      <c r="Y127" s="64">
        <f t="shared" si="21"/>
        <v>-1.0050335853501451E-2</v>
      </c>
      <c r="Z127" s="64">
        <f t="shared" si="22"/>
        <v>0</v>
      </c>
    </row>
    <row r="128" spans="1:26" x14ac:dyDescent="0.35">
      <c r="A128" s="4"/>
      <c r="B128" s="78">
        <v>45131</v>
      </c>
      <c r="C128" s="60">
        <v>218.9</v>
      </c>
      <c r="D128" s="60">
        <v>32.299999999999997</v>
      </c>
      <c r="E128" s="60">
        <v>209.9</v>
      </c>
      <c r="F128" s="60">
        <v>286.60000000000002</v>
      </c>
      <c r="G128" s="60">
        <v>46.5</v>
      </c>
      <c r="H128" s="60">
        <v>209.2</v>
      </c>
      <c r="I128" s="60">
        <v>26</v>
      </c>
      <c r="J128" s="60">
        <v>86.7</v>
      </c>
      <c r="K128" s="60">
        <v>450.7</v>
      </c>
      <c r="L128" s="60">
        <v>19.7</v>
      </c>
      <c r="M128" s="60">
        <v>1047.7</v>
      </c>
      <c r="P128" s="64">
        <f t="shared" si="12"/>
        <v>0</v>
      </c>
      <c r="Q128" s="64">
        <f t="shared" si="13"/>
        <v>-6.1728591070810794E-3</v>
      </c>
      <c r="R128" s="64">
        <f t="shared" si="14"/>
        <v>-5.22690664947919E-3</v>
      </c>
      <c r="S128" s="64">
        <f t="shared" si="15"/>
        <v>0</v>
      </c>
      <c r="T128" s="64">
        <f t="shared" si="16"/>
        <v>0</v>
      </c>
      <c r="U128" s="64">
        <f t="shared" si="17"/>
        <v>0</v>
      </c>
      <c r="V128" s="64">
        <f t="shared" si="18"/>
        <v>0</v>
      </c>
      <c r="W128" s="64">
        <f t="shared" si="19"/>
        <v>0</v>
      </c>
      <c r="X128" s="64">
        <f t="shared" si="20"/>
        <v>1.332149397715472E-3</v>
      </c>
      <c r="Y128" s="64">
        <f t="shared" si="21"/>
        <v>-5.063301956546762E-3</v>
      </c>
      <c r="Z128" s="64">
        <f t="shared" si="22"/>
        <v>0</v>
      </c>
    </row>
    <row r="129" spans="1:26" x14ac:dyDescent="0.35">
      <c r="A129" s="4"/>
      <c r="B129" s="76">
        <v>45132</v>
      </c>
      <c r="C129" s="77">
        <v>218.9</v>
      </c>
      <c r="D129" s="77">
        <v>33</v>
      </c>
      <c r="E129" s="77">
        <v>210.6</v>
      </c>
      <c r="F129" s="77">
        <v>286.60000000000002</v>
      </c>
      <c r="G129" s="77">
        <v>46.5</v>
      </c>
      <c r="H129" s="77">
        <v>209.2</v>
      </c>
      <c r="I129" s="77">
        <v>26</v>
      </c>
      <c r="J129" s="77">
        <v>86.7</v>
      </c>
      <c r="K129" s="77">
        <v>448.4</v>
      </c>
      <c r="L129" s="77">
        <v>19.8</v>
      </c>
      <c r="M129" s="77">
        <v>1047.7</v>
      </c>
      <c r="P129" s="64">
        <f t="shared" si="12"/>
        <v>0</v>
      </c>
      <c r="Q129" s="64">
        <f t="shared" si="13"/>
        <v>2.1440331237869408E-2</v>
      </c>
      <c r="R129" s="64">
        <f t="shared" si="14"/>
        <v>3.3293728732878532E-3</v>
      </c>
      <c r="S129" s="64">
        <f t="shared" si="15"/>
        <v>0</v>
      </c>
      <c r="T129" s="64">
        <f t="shared" si="16"/>
        <v>0</v>
      </c>
      <c r="U129" s="64">
        <f t="shared" si="17"/>
        <v>0</v>
      </c>
      <c r="V129" s="64">
        <f t="shared" si="18"/>
        <v>0</v>
      </c>
      <c r="W129" s="64">
        <f t="shared" si="19"/>
        <v>0</v>
      </c>
      <c r="X129" s="64">
        <f t="shared" si="20"/>
        <v>-5.1162384985977225E-3</v>
      </c>
      <c r="Y129" s="64">
        <f t="shared" si="21"/>
        <v>5.0633019565468548E-3</v>
      </c>
      <c r="Z129" s="64">
        <f t="shared" si="22"/>
        <v>0</v>
      </c>
    </row>
    <row r="130" spans="1:26" x14ac:dyDescent="0.35">
      <c r="A130" s="4"/>
      <c r="B130" s="78">
        <v>45133</v>
      </c>
      <c r="C130" s="60">
        <v>218.9</v>
      </c>
      <c r="D130" s="60">
        <v>34.4</v>
      </c>
      <c r="E130" s="60">
        <v>210</v>
      </c>
      <c r="F130" s="60">
        <v>286.60000000000002</v>
      </c>
      <c r="G130" s="60">
        <v>46.5</v>
      </c>
      <c r="H130" s="60">
        <v>209.2</v>
      </c>
      <c r="I130" s="60">
        <v>26</v>
      </c>
      <c r="J130" s="60">
        <v>86.7</v>
      </c>
      <c r="K130" s="60">
        <v>449.7</v>
      </c>
      <c r="L130" s="60">
        <v>19.5</v>
      </c>
      <c r="M130" s="60">
        <v>1047.7</v>
      </c>
      <c r="P130" s="64">
        <f t="shared" si="12"/>
        <v>0</v>
      </c>
      <c r="Q130" s="64">
        <f t="shared" si="13"/>
        <v>4.1549002912872481E-2</v>
      </c>
      <c r="R130" s="64">
        <f t="shared" si="14"/>
        <v>-2.8530689824063991E-3</v>
      </c>
      <c r="S130" s="64">
        <f t="shared" si="15"/>
        <v>0</v>
      </c>
      <c r="T130" s="64">
        <f t="shared" si="16"/>
        <v>0</v>
      </c>
      <c r="U130" s="64">
        <f t="shared" si="17"/>
        <v>0</v>
      </c>
      <c r="V130" s="64">
        <f t="shared" si="18"/>
        <v>0</v>
      </c>
      <c r="W130" s="64">
        <f t="shared" si="19"/>
        <v>0</v>
      </c>
      <c r="X130" s="64">
        <f t="shared" si="20"/>
        <v>2.8950025786569629E-3</v>
      </c>
      <c r="Y130" s="64">
        <f t="shared" si="21"/>
        <v>-1.5267472130788421E-2</v>
      </c>
      <c r="Z130" s="64">
        <f t="shared" si="22"/>
        <v>0</v>
      </c>
    </row>
    <row r="131" spans="1:26" x14ac:dyDescent="0.35">
      <c r="A131" s="4"/>
      <c r="B131" s="76">
        <v>45134</v>
      </c>
      <c r="C131" s="77">
        <v>218.9</v>
      </c>
      <c r="D131" s="77">
        <v>34.799999999999997</v>
      </c>
      <c r="E131" s="77">
        <v>210</v>
      </c>
      <c r="F131" s="77">
        <v>286.60000000000002</v>
      </c>
      <c r="G131" s="77">
        <v>46.5</v>
      </c>
      <c r="H131" s="77">
        <v>209.2</v>
      </c>
      <c r="I131" s="77">
        <v>26</v>
      </c>
      <c r="J131" s="77">
        <v>86.7</v>
      </c>
      <c r="K131" s="77">
        <v>449.7</v>
      </c>
      <c r="L131" s="77">
        <v>19.7</v>
      </c>
      <c r="M131" s="77">
        <v>1047.7</v>
      </c>
      <c r="P131" s="64">
        <f t="shared" si="12"/>
        <v>0</v>
      </c>
      <c r="Q131" s="64">
        <f t="shared" si="13"/>
        <v>1.1560822401076006E-2</v>
      </c>
      <c r="R131" s="64">
        <f t="shared" si="14"/>
        <v>0</v>
      </c>
      <c r="S131" s="64">
        <f t="shared" si="15"/>
        <v>0</v>
      </c>
      <c r="T131" s="64">
        <f t="shared" si="16"/>
        <v>0</v>
      </c>
      <c r="U131" s="64">
        <f t="shared" si="17"/>
        <v>0</v>
      </c>
      <c r="V131" s="64">
        <f t="shared" si="18"/>
        <v>0</v>
      </c>
      <c r="W131" s="64">
        <f t="shared" si="19"/>
        <v>0</v>
      </c>
      <c r="X131" s="64">
        <f t="shared" si="20"/>
        <v>0</v>
      </c>
      <c r="Y131" s="64">
        <f t="shared" si="21"/>
        <v>1.0204170174241668E-2</v>
      </c>
      <c r="Z131" s="64">
        <f t="shared" si="22"/>
        <v>0</v>
      </c>
    </row>
    <row r="132" spans="1:26" x14ac:dyDescent="0.35">
      <c r="A132" s="4"/>
      <c r="B132" s="78">
        <v>45137</v>
      </c>
      <c r="C132" s="60">
        <v>218.9</v>
      </c>
      <c r="D132" s="60">
        <v>33.5</v>
      </c>
      <c r="E132" s="60">
        <v>209.8</v>
      </c>
      <c r="F132" s="60">
        <v>286.60000000000002</v>
      </c>
      <c r="G132" s="60">
        <v>46.5</v>
      </c>
      <c r="H132" s="60">
        <v>209.2</v>
      </c>
      <c r="I132" s="60">
        <v>26</v>
      </c>
      <c r="J132" s="60">
        <v>86.7</v>
      </c>
      <c r="K132" s="60">
        <v>453.4</v>
      </c>
      <c r="L132" s="60">
        <v>19.600000000000001</v>
      </c>
      <c r="M132" s="60">
        <v>1047.7</v>
      </c>
      <c r="P132" s="64">
        <f t="shared" si="12"/>
        <v>0</v>
      </c>
      <c r="Q132" s="64">
        <f t="shared" si="13"/>
        <v>-3.8071947949407769E-2</v>
      </c>
      <c r="R132" s="64">
        <f t="shared" si="14"/>
        <v>-9.5283475527185445E-4</v>
      </c>
      <c r="S132" s="64">
        <f t="shared" si="15"/>
        <v>0</v>
      </c>
      <c r="T132" s="64">
        <f t="shared" si="16"/>
        <v>0</v>
      </c>
      <c r="U132" s="64">
        <f t="shared" si="17"/>
        <v>0</v>
      </c>
      <c r="V132" s="64">
        <f t="shared" si="18"/>
        <v>0</v>
      </c>
      <c r="W132" s="64">
        <f t="shared" si="19"/>
        <v>0</v>
      </c>
      <c r="X132" s="64">
        <f t="shared" si="20"/>
        <v>8.1940442967667892E-3</v>
      </c>
      <c r="Y132" s="64">
        <f t="shared" si="21"/>
        <v>-5.0890695074711813E-3</v>
      </c>
      <c r="Z132" s="64">
        <f t="shared" si="22"/>
        <v>0</v>
      </c>
    </row>
    <row r="133" spans="1:26" x14ac:dyDescent="0.35">
      <c r="A133" s="4"/>
      <c r="B133" s="76">
        <v>45138</v>
      </c>
      <c r="C133" s="77">
        <v>218.9</v>
      </c>
      <c r="D133" s="77">
        <v>32.4</v>
      </c>
      <c r="E133" s="77">
        <v>209.8</v>
      </c>
      <c r="F133" s="77">
        <v>286.60000000000002</v>
      </c>
      <c r="G133" s="77">
        <v>46.5</v>
      </c>
      <c r="H133" s="77">
        <v>209.2</v>
      </c>
      <c r="I133" s="77">
        <v>26</v>
      </c>
      <c r="J133" s="77">
        <v>86.7</v>
      </c>
      <c r="K133" s="77">
        <v>450.2</v>
      </c>
      <c r="L133" s="77">
        <v>19.600000000000001</v>
      </c>
      <c r="M133" s="77">
        <v>1047.7</v>
      </c>
      <c r="P133" s="64">
        <f t="shared" ref="P133:P196" si="23">LN(C133/C132)</f>
        <v>0</v>
      </c>
      <c r="Q133" s="64">
        <f t="shared" ref="Q133:Q196" si="24">LN(D133/D132)</f>
        <v>-3.3387016032737055E-2</v>
      </c>
      <c r="R133" s="64">
        <f t="shared" ref="R133:R196" si="25">LN(E133/E132)</f>
        <v>0</v>
      </c>
      <c r="S133" s="64">
        <f t="shared" ref="S133:S196" si="26">LN(F133/F132)</f>
        <v>0</v>
      </c>
      <c r="T133" s="64">
        <f t="shared" ref="T133:T196" si="27">LN(G133/G132)</f>
        <v>0</v>
      </c>
      <c r="U133" s="64">
        <f t="shared" ref="U133:U196" si="28">LN(H133/H132)</f>
        <v>0</v>
      </c>
      <c r="V133" s="64">
        <f t="shared" ref="V133:V196" si="29">LN(I133/I132)</f>
        <v>0</v>
      </c>
      <c r="W133" s="64">
        <f t="shared" ref="W133:W196" si="30">LN(J133/J132)</f>
        <v>0</v>
      </c>
      <c r="X133" s="64">
        <f t="shared" ref="X133:X196" si="31">LN(K133/K132)</f>
        <v>-7.0828096007967325E-3</v>
      </c>
      <c r="Y133" s="64">
        <f t="shared" ref="Y133:Y196" si="32">LN(L133/L132)</f>
        <v>0</v>
      </c>
      <c r="Z133" s="64">
        <f t="shared" ref="Z133:Z196" si="33">LN(M133/M132)</f>
        <v>0</v>
      </c>
    </row>
    <row r="134" spans="1:26" x14ac:dyDescent="0.35">
      <c r="A134" s="4"/>
      <c r="B134" s="78">
        <v>45139</v>
      </c>
      <c r="C134" s="60">
        <v>218.9</v>
      </c>
      <c r="D134" s="60">
        <v>33.700000000000003</v>
      </c>
      <c r="E134" s="60">
        <v>209.8</v>
      </c>
      <c r="F134" s="60">
        <v>286.60000000000002</v>
      </c>
      <c r="G134" s="60">
        <v>46.5</v>
      </c>
      <c r="H134" s="60">
        <v>209.2</v>
      </c>
      <c r="I134" s="60">
        <v>26</v>
      </c>
      <c r="J134" s="60">
        <v>86.7</v>
      </c>
      <c r="K134" s="60">
        <v>455.5</v>
      </c>
      <c r="L134" s="60">
        <v>19.7</v>
      </c>
      <c r="M134" s="60">
        <v>1047.7</v>
      </c>
      <c r="P134" s="64">
        <f t="shared" si="23"/>
        <v>0</v>
      </c>
      <c r="Q134" s="64">
        <f t="shared" si="24"/>
        <v>3.933941456003251E-2</v>
      </c>
      <c r="R134" s="64">
        <f t="shared" si="25"/>
        <v>0</v>
      </c>
      <c r="S134" s="64">
        <f t="shared" si="26"/>
        <v>0</v>
      </c>
      <c r="T134" s="64">
        <f t="shared" si="27"/>
        <v>0</v>
      </c>
      <c r="U134" s="64">
        <f t="shared" si="28"/>
        <v>0</v>
      </c>
      <c r="V134" s="64">
        <f t="shared" si="29"/>
        <v>0</v>
      </c>
      <c r="W134" s="64">
        <f t="shared" si="30"/>
        <v>0</v>
      </c>
      <c r="X134" s="64">
        <f t="shared" si="31"/>
        <v>1.1703788227381209E-2</v>
      </c>
      <c r="Y134" s="64">
        <f t="shared" si="32"/>
        <v>5.0890695074712281E-3</v>
      </c>
      <c r="Z134" s="64">
        <f t="shared" si="33"/>
        <v>0</v>
      </c>
    </row>
    <row r="135" spans="1:26" x14ac:dyDescent="0.35">
      <c r="A135" s="4"/>
      <c r="B135" s="76">
        <v>45140</v>
      </c>
      <c r="C135" s="77">
        <v>218.9</v>
      </c>
      <c r="D135" s="77">
        <v>33.200000000000003</v>
      </c>
      <c r="E135" s="77">
        <v>210.4</v>
      </c>
      <c r="F135" s="77">
        <v>286.60000000000002</v>
      </c>
      <c r="G135" s="77">
        <v>46.5</v>
      </c>
      <c r="H135" s="77">
        <v>209.2</v>
      </c>
      <c r="I135" s="77">
        <v>26</v>
      </c>
      <c r="J135" s="77">
        <v>86.7</v>
      </c>
      <c r="K135" s="77">
        <v>460.5</v>
      </c>
      <c r="L135" s="77">
        <v>19.600000000000001</v>
      </c>
      <c r="M135" s="77">
        <v>1047.7</v>
      </c>
      <c r="P135" s="64">
        <f t="shared" si="23"/>
        <v>0</v>
      </c>
      <c r="Q135" s="64">
        <f t="shared" si="24"/>
        <v>-1.4947961435873139E-2</v>
      </c>
      <c r="R135" s="64">
        <f t="shared" si="25"/>
        <v>2.8557849013578921E-3</v>
      </c>
      <c r="S135" s="64">
        <f t="shared" si="26"/>
        <v>0</v>
      </c>
      <c r="T135" s="64">
        <f t="shared" si="27"/>
        <v>0</v>
      </c>
      <c r="U135" s="64">
        <f t="shared" si="28"/>
        <v>0</v>
      </c>
      <c r="V135" s="64">
        <f t="shared" si="29"/>
        <v>0</v>
      </c>
      <c r="W135" s="64">
        <f t="shared" si="30"/>
        <v>0</v>
      </c>
      <c r="X135" s="64">
        <f t="shared" si="31"/>
        <v>1.0917138995348446E-2</v>
      </c>
      <c r="Y135" s="64">
        <f t="shared" si="32"/>
        <v>-5.0890695074711813E-3</v>
      </c>
      <c r="Z135" s="64">
        <f t="shared" si="33"/>
        <v>0</v>
      </c>
    </row>
    <row r="136" spans="1:26" x14ac:dyDescent="0.35">
      <c r="A136" s="4"/>
      <c r="B136" s="78">
        <v>45141</v>
      </c>
      <c r="C136" s="60">
        <v>218.9</v>
      </c>
      <c r="D136" s="60">
        <v>32.5</v>
      </c>
      <c r="E136" s="60">
        <v>209.9</v>
      </c>
      <c r="F136" s="60">
        <v>286.60000000000002</v>
      </c>
      <c r="G136" s="60">
        <v>46.5</v>
      </c>
      <c r="H136" s="60">
        <v>209.2</v>
      </c>
      <c r="I136" s="60">
        <v>26</v>
      </c>
      <c r="J136" s="60">
        <v>86.7</v>
      </c>
      <c r="K136" s="60">
        <v>457.2</v>
      </c>
      <c r="L136" s="60">
        <v>19.7</v>
      </c>
      <c r="M136" s="60">
        <v>1047.7</v>
      </c>
      <c r="P136" s="64">
        <f t="shared" si="23"/>
        <v>0</v>
      </c>
      <c r="Q136" s="64">
        <f t="shared" si="24"/>
        <v>-2.1309786586751096E-2</v>
      </c>
      <c r="R136" s="64">
        <f t="shared" si="25"/>
        <v>-2.3792540369675253E-3</v>
      </c>
      <c r="S136" s="64">
        <f t="shared" si="26"/>
        <v>0</v>
      </c>
      <c r="T136" s="64">
        <f t="shared" si="27"/>
        <v>0</v>
      </c>
      <c r="U136" s="64">
        <f t="shared" si="28"/>
        <v>0</v>
      </c>
      <c r="V136" s="64">
        <f t="shared" si="29"/>
        <v>0</v>
      </c>
      <c r="W136" s="64">
        <f t="shared" si="30"/>
        <v>0</v>
      </c>
      <c r="X136" s="64">
        <f t="shared" si="31"/>
        <v>-7.1919237747059932E-3</v>
      </c>
      <c r="Y136" s="64">
        <f t="shared" si="32"/>
        <v>5.0890695074712281E-3</v>
      </c>
      <c r="Z136" s="64">
        <f t="shared" si="33"/>
        <v>0</v>
      </c>
    </row>
    <row r="137" spans="1:26" x14ac:dyDescent="0.35">
      <c r="A137" s="4"/>
      <c r="B137" s="76">
        <v>45144</v>
      </c>
      <c r="C137" s="77">
        <v>218.9</v>
      </c>
      <c r="D137" s="77">
        <v>31.6</v>
      </c>
      <c r="E137" s="77">
        <v>209.8</v>
      </c>
      <c r="F137" s="77">
        <v>286.60000000000002</v>
      </c>
      <c r="G137" s="77">
        <v>46.5</v>
      </c>
      <c r="H137" s="77">
        <v>209.2</v>
      </c>
      <c r="I137" s="77">
        <v>26</v>
      </c>
      <c r="J137" s="77">
        <v>86.7</v>
      </c>
      <c r="K137" s="77">
        <v>453.4</v>
      </c>
      <c r="L137" s="77">
        <v>19.600000000000001</v>
      </c>
      <c r="M137" s="77">
        <v>1047.7</v>
      </c>
      <c r="P137" s="64">
        <f t="shared" si="23"/>
        <v>0</v>
      </c>
      <c r="Q137" s="64">
        <f t="shared" si="24"/>
        <v>-2.8082968742825364E-2</v>
      </c>
      <c r="R137" s="64">
        <f t="shared" si="25"/>
        <v>-4.7653086439047626E-4</v>
      </c>
      <c r="S137" s="64">
        <f t="shared" si="26"/>
        <v>0</v>
      </c>
      <c r="T137" s="64">
        <f t="shared" si="27"/>
        <v>0</v>
      </c>
      <c r="U137" s="64">
        <f t="shared" si="28"/>
        <v>0</v>
      </c>
      <c r="V137" s="64">
        <f t="shared" si="29"/>
        <v>0</v>
      </c>
      <c r="W137" s="64">
        <f t="shared" si="30"/>
        <v>0</v>
      </c>
      <c r="X137" s="64">
        <f t="shared" si="31"/>
        <v>-8.3461938472269692E-3</v>
      </c>
      <c r="Y137" s="64">
        <f t="shared" si="32"/>
        <v>-5.0890695074711813E-3</v>
      </c>
      <c r="Z137" s="64">
        <f t="shared" si="33"/>
        <v>0</v>
      </c>
    </row>
    <row r="138" spans="1:26" x14ac:dyDescent="0.35">
      <c r="A138" s="4"/>
      <c r="B138" s="78">
        <v>45145</v>
      </c>
      <c r="C138" s="60">
        <v>218.9</v>
      </c>
      <c r="D138" s="60">
        <v>32.799999999999997</v>
      </c>
      <c r="E138" s="60">
        <v>210</v>
      </c>
      <c r="F138" s="60">
        <v>286.60000000000002</v>
      </c>
      <c r="G138" s="60">
        <v>46.5</v>
      </c>
      <c r="H138" s="60">
        <v>209.2</v>
      </c>
      <c r="I138" s="60">
        <v>26</v>
      </c>
      <c r="J138" s="60">
        <v>86.7</v>
      </c>
      <c r="K138" s="60">
        <v>452</v>
      </c>
      <c r="L138" s="60">
        <v>20.2</v>
      </c>
      <c r="M138" s="60">
        <v>1047.7</v>
      </c>
      <c r="P138" s="64">
        <f t="shared" si="23"/>
        <v>0</v>
      </c>
      <c r="Q138" s="64">
        <f t="shared" si="24"/>
        <v>3.7271394797231384E-2</v>
      </c>
      <c r="R138" s="64">
        <f t="shared" si="25"/>
        <v>9.5283475527184578E-4</v>
      </c>
      <c r="S138" s="64">
        <f t="shared" si="26"/>
        <v>0</v>
      </c>
      <c r="T138" s="64">
        <f t="shared" si="27"/>
        <v>0</v>
      </c>
      <c r="U138" s="64">
        <f t="shared" si="28"/>
        <v>0</v>
      </c>
      <c r="V138" s="64">
        <f t="shared" si="29"/>
        <v>0</v>
      </c>
      <c r="W138" s="64">
        <f t="shared" si="30"/>
        <v>0</v>
      </c>
      <c r="X138" s="64">
        <f t="shared" si="31"/>
        <v>-3.0925582411973681E-3</v>
      </c>
      <c r="Y138" s="64">
        <f t="shared" si="32"/>
        <v>3.0153038170687457E-2</v>
      </c>
      <c r="Z138" s="64">
        <f t="shared" si="33"/>
        <v>0</v>
      </c>
    </row>
    <row r="139" spans="1:26" x14ac:dyDescent="0.35">
      <c r="A139" s="4"/>
      <c r="B139" s="76">
        <v>45146</v>
      </c>
      <c r="C139" s="77">
        <v>218.9</v>
      </c>
      <c r="D139" s="77">
        <v>32</v>
      </c>
      <c r="E139" s="77">
        <v>211</v>
      </c>
      <c r="F139" s="77">
        <v>286.60000000000002</v>
      </c>
      <c r="G139" s="77">
        <v>46.5</v>
      </c>
      <c r="H139" s="77">
        <v>209.2</v>
      </c>
      <c r="I139" s="77">
        <v>26</v>
      </c>
      <c r="J139" s="77">
        <v>87</v>
      </c>
      <c r="K139" s="77">
        <v>451.8</v>
      </c>
      <c r="L139" s="77">
        <v>20.399999999999999</v>
      </c>
      <c r="M139" s="77">
        <v>1047.7</v>
      </c>
      <c r="P139" s="64">
        <f t="shared" si="23"/>
        <v>0</v>
      </c>
      <c r="Q139" s="64">
        <f t="shared" si="24"/>
        <v>-2.4692612590371411E-2</v>
      </c>
      <c r="R139" s="64">
        <f t="shared" si="25"/>
        <v>4.7506027585977988E-3</v>
      </c>
      <c r="S139" s="64">
        <f t="shared" si="26"/>
        <v>0</v>
      </c>
      <c r="T139" s="64">
        <f t="shared" si="27"/>
        <v>0</v>
      </c>
      <c r="U139" s="64">
        <f t="shared" si="28"/>
        <v>0</v>
      </c>
      <c r="V139" s="64">
        <f t="shared" si="29"/>
        <v>0</v>
      </c>
      <c r="W139" s="64">
        <f t="shared" si="30"/>
        <v>3.4542348680876036E-3</v>
      </c>
      <c r="X139" s="64">
        <f t="shared" si="31"/>
        <v>-4.4257579832828261E-4</v>
      </c>
      <c r="Y139" s="64">
        <f t="shared" si="32"/>
        <v>9.8522964430116395E-3</v>
      </c>
      <c r="Z139" s="64">
        <f t="shared" si="33"/>
        <v>0</v>
      </c>
    </row>
    <row r="140" spans="1:26" x14ac:dyDescent="0.35">
      <c r="A140" s="4"/>
      <c r="B140" s="78">
        <v>45147</v>
      </c>
      <c r="C140" s="60">
        <v>218.9</v>
      </c>
      <c r="D140" s="60">
        <v>30.6</v>
      </c>
      <c r="E140" s="60">
        <v>211.6</v>
      </c>
      <c r="F140" s="60">
        <v>286.60000000000002</v>
      </c>
      <c r="G140" s="60">
        <v>46.5</v>
      </c>
      <c r="H140" s="60">
        <v>209.2</v>
      </c>
      <c r="I140" s="60">
        <v>26</v>
      </c>
      <c r="J140" s="60">
        <v>88.5</v>
      </c>
      <c r="K140" s="60">
        <v>460.1</v>
      </c>
      <c r="L140" s="60">
        <v>20.2</v>
      </c>
      <c r="M140" s="60">
        <v>1047.7</v>
      </c>
      <c r="P140" s="64">
        <f t="shared" si="23"/>
        <v>0</v>
      </c>
      <c r="Q140" s="64">
        <f t="shared" si="24"/>
        <v>-4.4735893841391414E-2</v>
      </c>
      <c r="R140" s="64">
        <f t="shared" si="25"/>
        <v>2.8395665080777391E-3</v>
      </c>
      <c r="S140" s="64">
        <f t="shared" si="26"/>
        <v>0</v>
      </c>
      <c r="T140" s="64">
        <f t="shared" si="27"/>
        <v>0</v>
      </c>
      <c r="U140" s="64">
        <f t="shared" si="28"/>
        <v>0</v>
      </c>
      <c r="V140" s="64">
        <f t="shared" si="29"/>
        <v>0</v>
      </c>
      <c r="W140" s="64">
        <f t="shared" si="30"/>
        <v>1.709443335930004E-2</v>
      </c>
      <c r="X140" s="64">
        <f t="shared" si="31"/>
        <v>1.8204253127520074E-2</v>
      </c>
      <c r="Y140" s="64">
        <f t="shared" si="32"/>
        <v>-9.8522964430115944E-3</v>
      </c>
      <c r="Z140" s="64">
        <f t="shared" si="33"/>
        <v>0</v>
      </c>
    </row>
    <row r="141" spans="1:26" x14ac:dyDescent="0.35">
      <c r="A141" s="4"/>
      <c r="B141" s="76">
        <v>45148</v>
      </c>
      <c r="C141" s="77">
        <v>218.9</v>
      </c>
      <c r="D141" s="77">
        <v>28.9</v>
      </c>
      <c r="E141" s="77">
        <v>211.6</v>
      </c>
      <c r="F141" s="77">
        <v>286.60000000000002</v>
      </c>
      <c r="G141" s="77">
        <v>46.5</v>
      </c>
      <c r="H141" s="77">
        <v>209.2</v>
      </c>
      <c r="I141" s="77">
        <v>26</v>
      </c>
      <c r="J141" s="77">
        <v>88.4</v>
      </c>
      <c r="K141" s="77">
        <v>458.8</v>
      </c>
      <c r="L141" s="77">
        <v>20.100000000000001</v>
      </c>
      <c r="M141" s="77">
        <v>1047.7</v>
      </c>
      <c r="P141" s="64">
        <f t="shared" si="23"/>
        <v>0</v>
      </c>
      <c r="Q141" s="64">
        <f t="shared" si="24"/>
        <v>-5.7158413839948755E-2</v>
      </c>
      <c r="R141" s="64">
        <f t="shared" si="25"/>
        <v>0</v>
      </c>
      <c r="S141" s="64">
        <f t="shared" si="26"/>
        <v>0</v>
      </c>
      <c r="T141" s="64">
        <f t="shared" si="27"/>
        <v>0</v>
      </c>
      <c r="U141" s="64">
        <f t="shared" si="28"/>
        <v>0</v>
      </c>
      <c r="V141" s="64">
        <f t="shared" si="29"/>
        <v>0</v>
      </c>
      <c r="W141" s="64">
        <f t="shared" si="30"/>
        <v>-1.1305823702860267E-3</v>
      </c>
      <c r="X141" s="64">
        <f t="shared" si="31"/>
        <v>-2.8294719062072803E-3</v>
      </c>
      <c r="Y141" s="64">
        <f t="shared" si="32"/>
        <v>-4.962789342128902E-3</v>
      </c>
      <c r="Z141" s="64">
        <f t="shared" si="33"/>
        <v>0</v>
      </c>
    </row>
    <row r="142" spans="1:26" x14ac:dyDescent="0.35">
      <c r="A142" s="4"/>
      <c r="B142" s="78">
        <v>45151</v>
      </c>
      <c r="C142" s="60">
        <v>218.9</v>
      </c>
      <c r="D142" s="60">
        <v>26.2</v>
      </c>
      <c r="E142" s="60">
        <v>210.5</v>
      </c>
      <c r="F142" s="60">
        <v>286.60000000000002</v>
      </c>
      <c r="G142" s="60">
        <v>46.5</v>
      </c>
      <c r="H142" s="60">
        <v>209.5</v>
      </c>
      <c r="I142" s="60">
        <v>26</v>
      </c>
      <c r="J142" s="60">
        <v>87.8</v>
      </c>
      <c r="K142" s="60">
        <v>460.7</v>
      </c>
      <c r="L142" s="60">
        <v>20.3</v>
      </c>
      <c r="M142" s="60">
        <v>1047.7</v>
      </c>
      <c r="P142" s="64">
        <f t="shared" si="23"/>
        <v>0</v>
      </c>
      <c r="Q142" s="64">
        <f t="shared" si="24"/>
        <v>-9.8082184351335297E-2</v>
      </c>
      <c r="R142" s="64">
        <f t="shared" si="25"/>
        <v>-5.2120468617082027E-3</v>
      </c>
      <c r="S142" s="64">
        <f t="shared" si="26"/>
        <v>0</v>
      </c>
      <c r="T142" s="64">
        <f t="shared" si="27"/>
        <v>0</v>
      </c>
      <c r="U142" s="64">
        <f t="shared" si="28"/>
        <v>1.4330071714245734E-3</v>
      </c>
      <c r="V142" s="64">
        <f t="shared" si="29"/>
        <v>0</v>
      </c>
      <c r="W142" s="64">
        <f t="shared" si="30"/>
        <v>-6.8104690025268628E-3</v>
      </c>
      <c r="X142" s="64">
        <f t="shared" si="31"/>
        <v>4.13268668665559E-3</v>
      </c>
      <c r="Y142" s="64">
        <f t="shared" si="32"/>
        <v>9.9010709827115368E-3</v>
      </c>
      <c r="Z142" s="64">
        <f t="shared" si="33"/>
        <v>0</v>
      </c>
    </row>
    <row r="143" spans="1:26" x14ac:dyDescent="0.35">
      <c r="A143" s="4"/>
      <c r="B143" s="76">
        <v>45152</v>
      </c>
      <c r="C143" s="77">
        <v>218.9</v>
      </c>
      <c r="D143" s="77">
        <v>23.9</v>
      </c>
      <c r="E143" s="77">
        <v>210.3</v>
      </c>
      <c r="F143" s="77">
        <v>286.60000000000002</v>
      </c>
      <c r="G143" s="77">
        <v>46.5</v>
      </c>
      <c r="H143" s="77">
        <v>209.2</v>
      </c>
      <c r="I143" s="77">
        <v>26</v>
      </c>
      <c r="J143" s="77">
        <v>87.5</v>
      </c>
      <c r="K143" s="77">
        <v>457.3</v>
      </c>
      <c r="L143" s="77">
        <v>20.3</v>
      </c>
      <c r="M143" s="77">
        <v>1047.7</v>
      </c>
      <c r="P143" s="64">
        <f t="shared" si="23"/>
        <v>0</v>
      </c>
      <c r="Q143" s="64">
        <f t="shared" si="24"/>
        <v>-9.1880951829586166E-2</v>
      </c>
      <c r="R143" s="64">
        <f t="shared" si="25"/>
        <v>-9.5057041378192461E-4</v>
      </c>
      <c r="S143" s="64">
        <f t="shared" si="26"/>
        <v>0</v>
      </c>
      <c r="T143" s="64">
        <f t="shared" si="27"/>
        <v>0</v>
      </c>
      <c r="U143" s="64">
        <f t="shared" si="28"/>
        <v>-1.4330071714246603E-3</v>
      </c>
      <c r="V143" s="64">
        <f t="shared" si="29"/>
        <v>0</v>
      </c>
      <c r="W143" s="64">
        <f t="shared" si="30"/>
        <v>-3.4227072775021715E-3</v>
      </c>
      <c r="X143" s="64">
        <f t="shared" si="31"/>
        <v>-7.4074412778616936E-3</v>
      </c>
      <c r="Y143" s="64">
        <f t="shared" si="32"/>
        <v>0</v>
      </c>
      <c r="Z143" s="64">
        <f t="shared" si="33"/>
        <v>0</v>
      </c>
    </row>
    <row r="144" spans="1:26" x14ac:dyDescent="0.35">
      <c r="A144" s="4"/>
      <c r="B144" s="78">
        <v>45154</v>
      </c>
      <c r="C144" s="60">
        <v>218.9</v>
      </c>
      <c r="D144" s="60">
        <v>24.1</v>
      </c>
      <c r="E144" s="60">
        <v>209.8</v>
      </c>
      <c r="F144" s="60">
        <v>286.60000000000002</v>
      </c>
      <c r="G144" s="60">
        <v>46.5</v>
      </c>
      <c r="H144" s="60">
        <v>209.2</v>
      </c>
      <c r="I144" s="60">
        <v>26</v>
      </c>
      <c r="J144" s="60">
        <v>87.7</v>
      </c>
      <c r="K144" s="60">
        <v>448.8</v>
      </c>
      <c r="L144" s="60">
        <v>19.8</v>
      </c>
      <c r="M144" s="60">
        <v>1047.7</v>
      </c>
      <c r="P144" s="64">
        <f t="shared" si="23"/>
        <v>0</v>
      </c>
      <c r="Q144" s="64">
        <f t="shared" si="24"/>
        <v>8.3333815591444607E-3</v>
      </c>
      <c r="R144" s="64">
        <f t="shared" si="25"/>
        <v>-2.3803867464573451E-3</v>
      </c>
      <c r="S144" s="64">
        <f t="shared" si="26"/>
        <v>0</v>
      </c>
      <c r="T144" s="64">
        <f t="shared" si="27"/>
        <v>0</v>
      </c>
      <c r="U144" s="64">
        <f t="shared" si="28"/>
        <v>0</v>
      </c>
      <c r="V144" s="64">
        <f t="shared" si="29"/>
        <v>0</v>
      </c>
      <c r="W144" s="64">
        <f t="shared" si="30"/>
        <v>2.2831060145685499E-3</v>
      </c>
      <c r="X144" s="64">
        <f t="shared" si="31"/>
        <v>-1.8762276455522892E-2</v>
      </c>
      <c r="Y144" s="64">
        <f t="shared" si="32"/>
        <v>-2.4938948347252066E-2</v>
      </c>
      <c r="Z144" s="64">
        <f t="shared" si="33"/>
        <v>0</v>
      </c>
    </row>
    <row r="145" spans="1:26" x14ac:dyDescent="0.35">
      <c r="A145" s="4"/>
      <c r="B145" s="76">
        <v>45155</v>
      </c>
      <c r="C145" s="77">
        <v>218.9</v>
      </c>
      <c r="D145" s="77">
        <v>25.7</v>
      </c>
      <c r="E145" s="77">
        <v>210</v>
      </c>
      <c r="F145" s="77">
        <v>286.60000000000002</v>
      </c>
      <c r="G145" s="77">
        <v>46.5</v>
      </c>
      <c r="H145" s="77">
        <v>209.2</v>
      </c>
      <c r="I145" s="77">
        <v>26</v>
      </c>
      <c r="J145" s="77">
        <v>89</v>
      </c>
      <c r="K145" s="77">
        <v>448.5</v>
      </c>
      <c r="L145" s="77">
        <v>20</v>
      </c>
      <c r="M145" s="77">
        <v>1047.7</v>
      </c>
      <c r="P145" s="64">
        <f t="shared" si="23"/>
        <v>0</v>
      </c>
      <c r="Q145" s="64">
        <f t="shared" si="24"/>
        <v>6.4279151404564791E-2</v>
      </c>
      <c r="R145" s="64">
        <f t="shared" si="25"/>
        <v>9.5283475527184578E-4</v>
      </c>
      <c r="S145" s="64">
        <f t="shared" si="26"/>
        <v>0</v>
      </c>
      <c r="T145" s="64">
        <f t="shared" si="27"/>
        <v>0</v>
      </c>
      <c r="U145" s="64">
        <f t="shared" si="28"/>
        <v>0</v>
      </c>
      <c r="V145" s="64">
        <f t="shared" si="29"/>
        <v>0</v>
      </c>
      <c r="W145" s="64">
        <f t="shared" si="30"/>
        <v>1.4714470354002342E-2</v>
      </c>
      <c r="X145" s="64">
        <f t="shared" si="31"/>
        <v>-6.6867270963580935E-4</v>
      </c>
      <c r="Y145" s="64">
        <f t="shared" si="32"/>
        <v>1.0050335853501506E-2</v>
      </c>
      <c r="Z145" s="64">
        <f t="shared" si="33"/>
        <v>0</v>
      </c>
    </row>
    <row r="146" spans="1:26" x14ac:dyDescent="0.35">
      <c r="A146" s="4"/>
      <c r="B146" s="78">
        <v>45158</v>
      </c>
      <c r="C146" s="60">
        <v>218.9</v>
      </c>
      <c r="D146" s="60">
        <v>26.3</v>
      </c>
      <c r="E146" s="60">
        <v>210</v>
      </c>
      <c r="F146" s="60">
        <v>286.60000000000002</v>
      </c>
      <c r="G146" s="60">
        <v>46.5</v>
      </c>
      <c r="H146" s="60">
        <v>209.2</v>
      </c>
      <c r="I146" s="60">
        <v>26</v>
      </c>
      <c r="J146" s="60">
        <v>89.6</v>
      </c>
      <c r="K146" s="60">
        <v>448.9</v>
      </c>
      <c r="L146" s="60">
        <v>20.5</v>
      </c>
      <c r="M146" s="60">
        <v>1047.7</v>
      </c>
      <c r="P146" s="64">
        <f t="shared" si="23"/>
        <v>0</v>
      </c>
      <c r="Q146" s="64">
        <f t="shared" si="24"/>
        <v>2.3077947282544888E-2</v>
      </c>
      <c r="R146" s="64">
        <f t="shared" si="25"/>
        <v>0</v>
      </c>
      <c r="S146" s="64">
        <f t="shared" si="26"/>
        <v>0</v>
      </c>
      <c r="T146" s="64">
        <f t="shared" si="27"/>
        <v>0</v>
      </c>
      <c r="U146" s="64">
        <f t="shared" si="28"/>
        <v>0</v>
      </c>
      <c r="V146" s="64">
        <f t="shared" si="29"/>
        <v>0</v>
      </c>
      <c r="W146" s="64">
        <f t="shared" si="30"/>
        <v>6.7189502487447882E-3</v>
      </c>
      <c r="X146" s="64">
        <f t="shared" si="31"/>
        <v>8.9146428903550757E-4</v>
      </c>
      <c r="Y146" s="64">
        <f t="shared" si="32"/>
        <v>2.4692612590371414E-2</v>
      </c>
      <c r="Z146" s="64">
        <f t="shared" si="33"/>
        <v>0</v>
      </c>
    </row>
    <row r="147" spans="1:26" x14ac:dyDescent="0.35">
      <c r="A147" s="4"/>
      <c r="B147" s="76">
        <v>45159</v>
      </c>
      <c r="C147" s="77">
        <v>218.9</v>
      </c>
      <c r="D147" s="77">
        <v>26.6</v>
      </c>
      <c r="E147" s="77">
        <v>209.9</v>
      </c>
      <c r="F147" s="77">
        <v>286.60000000000002</v>
      </c>
      <c r="G147" s="77">
        <v>46.5</v>
      </c>
      <c r="H147" s="77">
        <v>209.2</v>
      </c>
      <c r="I147" s="77">
        <v>26</v>
      </c>
      <c r="J147" s="77">
        <v>90</v>
      </c>
      <c r="K147" s="77">
        <v>448.2</v>
      </c>
      <c r="L147" s="77">
        <v>20.399999999999999</v>
      </c>
      <c r="M147" s="77">
        <v>1047.7</v>
      </c>
      <c r="P147" s="64">
        <f t="shared" si="23"/>
        <v>0</v>
      </c>
      <c r="Q147" s="64">
        <f t="shared" si="24"/>
        <v>1.134227660393451E-2</v>
      </c>
      <c r="R147" s="64">
        <f t="shared" si="25"/>
        <v>-4.7630389088130798E-4</v>
      </c>
      <c r="S147" s="64">
        <f t="shared" si="26"/>
        <v>0</v>
      </c>
      <c r="T147" s="64">
        <f t="shared" si="27"/>
        <v>0</v>
      </c>
      <c r="U147" s="64">
        <f t="shared" si="28"/>
        <v>0</v>
      </c>
      <c r="V147" s="64">
        <f t="shared" si="29"/>
        <v>0</v>
      </c>
      <c r="W147" s="64">
        <f t="shared" si="30"/>
        <v>4.4543503493803746E-3</v>
      </c>
      <c r="X147" s="64">
        <f t="shared" si="31"/>
        <v>-1.5605844210597787E-3</v>
      </c>
      <c r="Y147" s="64">
        <f t="shared" si="32"/>
        <v>-4.8899852941919038E-3</v>
      </c>
      <c r="Z147" s="64">
        <f t="shared" si="33"/>
        <v>0</v>
      </c>
    </row>
    <row r="148" spans="1:26" x14ac:dyDescent="0.35">
      <c r="A148" s="4"/>
      <c r="B148" s="78">
        <v>45160</v>
      </c>
      <c r="C148" s="60">
        <v>218.9</v>
      </c>
      <c r="D148" s="60">
        <v>25.1</v>
      </c>
      <c r="E148" s="60">
        <v>210</v>
      </c>
      <c r="F148" s="60">
        <v>286.60000000000002</v>
      </c>
      <c r="G148" s="60">
        <v>46.5</v>
      </c>
      <c r="H148" s="60">
        <v>209.2</v>
      </c>
      <c r="I148" s="60">
        <v>26</v>
      </c>
      <c r="J148" s="60">
        <v>89.4</v>
      </c>
      <c r="K148" s="60">
        <v>450</v>
      </c>
      <c r="L148" s="60">
        <v>20.399999999999999</v>
      </c>
      <c r="M148" s="60">
        <v>1047.7</v>
      </c>
      <c r="P148" s="64">
        <f t="shared" si="23"/>
        <v>0</v>
      </c>
      <c r="Q148" s="64">
        <f t="shared" si="24"/>
        <v>-5.8043369649915154E-2</v>
      </c>
      <c r="R148" s="64">
        <f t="shared" si="25"/>
        <v>4.7630389088134897E-4</v>
      </c>
      <c r="S148" s="64">
        <f t="shared" si="26"/>
        <v>0</v>
      </c>
      <c r="T148" s="64">
        <f t="shared" si="27"/>
        <v>0</v>
      </c>
      <c r="U148" s="64">
        <f t="shared" si="28"/>
        <v>0</v>
      </c>
      <c r="V148" s="64">
        <f t="shared" si="29"/>
        <v>0</v>
      </c>
      <c r="W148" s="64">
        <f t="shared" si="30"/>
        <v>-6.6889881507965401E-3</v>
      </c>
      <c r="X148" s="64">
        <f t="shared" si="31"/>
        <v>4.0080213975388678E-3</v>
      </c>
      <c r="Y148" s="64">
        <f t="shared" si="32"/>
        <v>0</v>
      </c>
      <c r="Z148" s="64">
        <f t="shared" si="33"/>
        <v>0</v>
      </c>
    </row>
    <row r="149" spans="1:26" x14ac:dyDescent="0.35">
      <c r="A149" s="4"/>
      <c r="B149" s="76">
        <v>45161</v>
      </c>
      <c r="C149" s="77">
        <v>218.9</v>
      </c>
      <c r="D149" s="77">
        <v>24.5</v>
      </c>
      <c r="E149" s="77">
        <v>210.6</v>
      </c>
      <c r="F149" s="77">
        <v>286.60000000000002</v>
      </c>
      <c r="G149" s="77">
        <v>46.5</v>
      </c>
      <c r="H149" s="77">
        <v>209.2</v>
      </c>
      <c r="I149" s="77">
        <v>26</v>
      </c>
      <c r="J149" s="77">
        <v>89.6</v>
      </c>
      <c r="K149" s="77">
        <v>447.7</v>
      </c>
      <c r="L149" s="77">
        <v>20.399999999999999</v>
      </c>
      <c r="M149" s="77">
        <v>1047.7</v>
      </c>
      <c r="P149" s="64">
        <f t="shared" si="23"/>
        <v>0</v>
      </c>
      <c r="Q149" s="64">
        <f t="shared" si="24"/>
        <v>-2.4194728587056992E-2</v>
      </c>
      <c r="R149" s="64">
        <f t="shared" si="25"/>
        <v>2.8530689824064807E-3</v>
      </c>
      <c r="S149" s="64">
        <f t="shared" si="26"/>
        <v>0</v>
      </c>
      <c r="T149" s="64">
        <f t="shared" si="27"/>
        <v>0</v>
      </c>
      <c r="U149" s="64">
        <f t="shared" si="28"/>
        <v>0</v>
      </c>
      <c r="V149" s="64">
        <f t="shared" si="29"/>
        <v>0</v>
      </c>
      <c r="W149" s="64">
        <f t="shared" si="30"/>
        <v>2.2346378014161412E-3</v>
      </c>
      <c r="X149" s="64">
        <f t="shared" si="31"/>
        <v>-5.1242175174456596E-3</v>
      </c>
      <c r="Y149" s="64">
        <f t="shared" si="32"/>
        <v>0</v>
      </c>
      <c r="Z149" s="64">
        <f t="shared" si="33"/>
        <v>0</v>
      </c>
    </row>
    <row r="150" spans="1:26" x14ac:dyDescent="0.35">
      <c r="A150" s="4"/>
      <c r="B150" s="78">
        <v>45162</v>
      </c>
      <c r="C150" s="60">
        <v>218.9</v>
      </c>
      <c r="D150" s="60">
        <v>24.8</v>
      </c>
      <c r="E150" s="60">
        <v>211.2</v>
      </c>
      <c r="F150" s="60">
        <v>286.60000000000002</v>
      </c>
      <c r="G150" s="60">
        <v>46.5</v>
      </c>
      <c r="H150" s="60">
        <v>209.2</v>
      </c>
      <c r="I150" s="60">
        <v>26</v>
      </c>
      <c r="J150" s="60">
        <v>91.9</v>
      </c>
      <c r="K150" s="60">
        <v>449.1</v>
      </c>
      <c r="L150" s="60">
        <v>20.399999999999999</v>
      </c>
      <c r="M150" s="60">
        <v>1047.7</v>
      </c>
      <c r="P150" s="64">
        <f t="shared" si="23"/>
        <v>0</v>
      </c>
      <c r="Q150" s="64">
        <f t="shared" si="24"/>
        <v>1.2170535620255114E-2</v>
      </c>
      <c r="R150" s="64">
        <f t="shared" si="25"/>
        <v>2.8449521322313448E-3</v>
      </c>
      <c r="S150" s="64">
        <f t="shared" si="26"/>
        <v>0</v>
      </c>
      <c r="T150" s="64">
        <f t="shared" si="27"/>
        <v>0</v>
      </c>
      <c r="U150" s="64">
        <f t="shared" si="28"/>
        <v>0</v>
      </c>
      <c r="V150" s="64">
        <f t="shared" si="29"/>
        <v>0</v>
      </c>
      <c r="W150" s="64">
        <f t="shared" si="30"/>
        <v>2.5345709380756733E-2</v>
      </c>
      <c r="X150" s="64">
        <f t="shared" si="31"/>
        <v>3.1222148467725114E-3</v>
      </c>
      <c r="Y150" s="64">
        <f t="shared" si="32"/>
        <v>0</v>
      </c>
      <c r="Z150" s="64">
        <f t="shared" si="33"/>
        <v>0</v>
      </c>
    </row>
    <row r="151" spans="1:26" x14ac:dyDescent="0.35">
      <c r="A151" s="4"/>
      <c r="B151" s="76">
        <v>45165</v>
      </c>
      <c r="C151" s="77">
        <v>218.9</v>
      </c>
      <c r="D151" s="77">
        <v>25.2</v>
      </c>
      <c r="E151" s="77">
        <v>211.2</v>
      </c>
      <c r="F151" s="77">
        <v>286.60000000000002</v>
      </c>
      <c r="G151" s="77">
        <v>46.5</v>
      </c>
      <c r="H151" s="77">
        <v>209.2</v>
      </c>
      <c r="I151" s="77">
        <v>26</v>
      </c>
      <c r="J151" s="77">
        <v>91.5</v>
      </c>
      <c r="K151" s="77">
        <v>451.1</v>
      </c>
      <c r="L151" s="77">
        <v>20.399999999999999</v>
      </c>
      <c r="M151" s="77">
        <v>1047.7</v>
      </c>
      <c r="P151" s="64">
        <f t="shared" si="23"/>
        <v>0</v>
      </c>
      <c r="Q151" s="64">
        <f t="shared" si="24"/>
        <v>1.600034134644112E-2</v>
      </c>
      <c r="R151" s="64">
        <f t="shared" si="25"/>
        <v>0</v>
      </c>
      <c r="S151" s="64">
        <f t="shared" si="26"/>
        <v>0</v>
      </c>
      <c r="T151" s="64">
        <f t="shared" si="27"/>
        <v>0</v>
      </c>
      <c r="U151" s="64">
        <f t="shared" si="28"/>
        <v>0</v>
      </c>
      <c r="V151" s="64">
        <f t="shared" si="29"/>
        <v>0</v>
      </c>
      <c r="W151" s="64">
        <f t="shared" si="30"/>
        <v>-4.3620570801657455E-3</v>
      </c>
      <c r="X151" s="64">
        <f t="shared" si="31"/>
        <v>4.4434643206579093E-3</v>
      </c>
      <c r="Y151" s="64">
        <f t="shared" si="32"/>
        <v>0</v>
      </c>
      <c r="Z151" s="64">
        <f t="shared" si="33"/>
        <v>0</v>
      </c>
    </row>
    <row r="152" spans="1:26" x14ac:dyDescent="0.35">
      <c r="A152" s="4"/>
      <c r="B152" s="78">
        <v>45166</v>
      </c>
      <c r="C152" s="60">
        <v>218.9</v>
      </c>
      <c r="D152" s="60">
        <v>26.3</v>
      </c>
      <c r="E152" s="60">
        <v>211.5</v>
      </c>
      <c r="F152" s="60">
        <v>286.60000000000002</v>
      </c>
      <c r="G152" s="60">
        <v>46.5</v>
      </c>
      <c r="H152" s="60">
        <v>209.2</v>
      </c>
      <c r="I152" s="60">
        <v>26</v>
      </c>
      <c r="J152" s="60">
        <v>89.6</v>
      </c>
      <c r="K152" s="60">
        <v>456.2</v>
      </c>
      <c r="L152" s="60">
        <v>20.100000000000001</v>
      </c>
      <c r="M152" s="60">
        <v>1047.7</v>
      </c>
      <c r="P152" s="64">
        <f t="shared" si="23"/>
        <v>0</v>
      </c>
      <c r="Q152" s="64">
        <f t="shared" si="24"/>
        <v>4.2724944666341309E-2</v>
      </c>
      <c r="R152" s="64">
        <f t="shared" si="25"/>
        <v>1.4194466542262925E-3</v>
      </c>
      <c r="S152" s="64">
        <f t="shared" si="26"/>
        <v>0</v>
      </c>
      <c r="T152" s="64">
        <f t="shared" si="27"/>
        <v>0</v>
      </c>
      <c r="U152" s="64">
        <f t="shared" si="28"/>
        <v>0</v>
      </c>
      <c r="V152" s="64">
        <f t="shared" si="29"/>
        <v>0</v>
      </c>
      <c r="W152" s="64">
        <f t="shared" si="30"/>
        <v>-2.0983652300590957E-2</v>
      </c>
      <c r="X152" s="64">
        <f t="shared" si="31"/>
        <v>1.1242265435937371E-2</v>
      </c>
      <c r="Y152" s="64">
        <f t="shared" si="32"/>
        <v>-1.4815085785140474E-2</v>
      </c>
      <c r="Z152" s="64">
        <f t="shared" si="33"/>
        <v>0</v>
      </c>
    </row>
    <row r="153" spans="1:26" x14ac:dyDescent="0.35">
      <c r="A153" s="4"/>
      <c r="B153" s="76">
        <v>45167</v>
      </c>
      <c r="C153" s="77">
        <v>218.9</v>
      </c>
      <c r="D153" s="77">
        <v>26.2</v>
      </c>
      <c r="E153" s="77">
        <v>211.3</v>
      </c>
      <c r="F153" s="77">
        <v>286.60000000000002</v>
      </c>
      <c r="G153" s="77">
        <v>46.5</v>
      </c>
      <c r="H153" s="77">
        <v>209.2</v>
      </c>
      <c r="I153" s="77">
        <v>26</v>
      </c>
      <c r="J153" s="77">
        <v>89.7</v>
      </c>
      <c r="K153" s="77">
        <v>456.1</v>
      </c>
      <c r="L153" s="77">
        <v>20</v>
      </c>
      <c r="M153" s="77">
        <v>1047.7</v>
      </c>
      <c r="P153" s="64">
        <f t="shared" si="23"/>
        <v>0</v>
      </c>
      <c r="Q153" s="64">
        <f t="shared" si="24"/>
        <v>-3.8095284166677302E-3</v>
      </c>
      <c r="R153" s="64">
        <f t="shared" si="25"/>
        <v>-9.4607386432164623E-4</v>
      </c>
      <c r="S153" s="64">
        <f t="shared" si="26"/>
        <v>0</v>
      </c>
      <c r="T153" s="64">
        <f t="shared" si="27"/>
        <v>0</v>
      </c>
      <c r="U153" s="64">
        <f t="shared" si="28"/>
        <v>0</v>
      </c>
      <c r="V153" s="64">
        <f t="shared" si="29"/>
        <v>0</v>
      </c>
      <c r="W153" s="64">
        <f t="shared" si="30"/>
        <v>1.1154490838658374E-3</v>
      </c>
      <c r="X153" s="64">
        <f t="shared" si="31"/>
        <v>-2.1922613263282748E-4</v>
      </c>
      <c r="Y153" s="64">
        <f t="shared" si="32"/>
        <v>-4.9875415110391622E-3</v>
      </c>
      <c r="Z153" s="64">
        <f t="shared" si="33"/>
        <v>0</v>
      </c>
    </row>
    <row r="154" spans="1:26" x14ac:dyDescent="0.35">
      <c r="A154" s="4"/>
      <c r="B154" s="78">
        <v>45168</v>
      </c>
      <c r="C154" s="60">
        <v>218.9</v>
      </c>
      <c r="D154" s="60">
        <v>27.9</v>
      </c>
      <c r="E154" s="60">
        <v>211</v>
      </c>
      <c r="F154" s="60">
        <v>286.60000000000002</v>
      </c>
      <c r="G154" s="60">
        <v>46.5</v>
      </c>
      <c r="H154" s="60">
        <v>209.2</v>
      </c>
      <c r="I154" s="60">
        <v>26</v>
      </c>
      <c r="J154" s="60">
        <v>89.1</v>
      </c>
      <c r="K154" s="60">
        <v>452.1</v>
      </c>
      <c r="L154" s="60">
        <v>19.8</v>
      </c>
      <c r="M154" s="60">
        <v>1047.7</v>
      </c>
      <c r="P154" s="64">
        <f t="shared" si="23"/>
        <v>0</v>
      </c>
      <c r="Q154" s="64">
        <f t="shared" si="24"/>
        <v>6.286727806026883E-2</v>
      </c>
      <c r="R154" s="64">
        <f t="shared" si="25"/>
        <v>-1.4207911459445499E-3</v>
      </c>
      <c r="S154" s="64">
        <f t="shared" si="26"/>
        <v>0</v>
      </c>
      <c r="T154" s="64">
        <f t="shared" si="27"/>
        <v>0</v>
      </c>
      <c r="U154" s="64">
        <f t="shared" si="28"/>
        <v>0</v>
      </c>
      <c r="V154" s="64">
        <f t="shared" si="29"/>
        <v>0</v>
      </c>
      <c r="W154" s="64">
        <f t="shared" si="30"/>
        <v>-6.7114345879869157E-3</v>
      </c>
      <c r="X154" s="64">
        <f t="shared" si="31"/>
        <v>-8.8086894170952782E-3</v>
      </c>
      <c r="Y154" s="64">
        <f t="shared" si="32"/>
        <v>-1.0050335853501451E-2</v>
      </c>
      <c r="Z154" s="64">
        <f t="shared" si="33"/>
        <v>0</v>
      </c>
    </row>
    <row r="155" spans="1:26" x14ac:dyDescent="0.35">
      <c r="A155" s="4"/>
      <c r="B155" s="76">
        <v>45169</v>
      </c>
      <c r="C155" s="77">
        <v>218.9</v>
      </c>
      <c r="D155" s="77">
        <v>28.3</v>
      </c>
      <c r="E155" s="77">
        <v>211.1</v>
      </c>
      <c r="F155" s="77">
        <v>286.60000000000002</v>
      </c>
      <c r="G155" s="77">
        <v>46.5</v>
      </c>
      <c r="H155" s="77">
        <v>209.2</v>
      </c>
      <c r="I155" s="77">
        <v>26</v>
      </c>
      <c r="J155" s="77">
        <v>89.3</v>
      </c>
      <c r="K155" s="77">
        <v>450.6</v>
      </c>
      <c r="L155" s="77">
        <v>20</v>
      </c>
      <c r="M155" s="77">
        <v>1047.7</v>
      </c>
      <c r="P155" s="64">
        <f t="shared" si="23"/>
        <v>0</v>
      </c>
      <c r="Q155" s="64">
        <f t="shared" si="24"/>
        <v>1.4235115821872129E-2</v>
      </c>
      <c r="R155" s="64">
        <f t="shared" si="25"/>
        <v>4.7382137820849038E-4</v>
      </c>
      <c r="S155" s="64">
        <f t="shared" si="26"/>
        <v>0</v>
      </c>
      <c r="T155" s="64">
        <f t="shared" si="27"/>
        <v>0</v>
      </c>
      <c r="U155" s="64">
        <f t="shared" si="28"/>
        <v>0</v>
      </c>
      <c r="V155" s="64">
        <f t="shared" si="29"/>
        <v>0</v>
      </c>
      <c r="W155" s="64">
        <f t="shared" si="30"/>
        <v>2.2421534056897268E-3</v>
      </c>
      <c r="X155" s="64">
        <f t="shared" si="31"/>
        <v>-3.323366302415432E-3</v>
      </c>
      <c r="Y155" s="64">
        <f t="shared" si="32"/>
        <v>1.0050335853501506E-2</v>
      </c>
      <c r="Z155" s="64">
        <f t="shared" si="33"/>
        <v>0</v>
      </c>
    </row>
    <row r="156" spans="1:26" x14ac:dyDescent="0.35">
      <c r="A156" s="4"/>
      <c r="B156" s="78">
        <v>45172</v>
      </c>
      <c r="C156" s="60">
        <v>218.9</v>
      </c>
      <c r="D156" s="60">
        <v>28.3</v>
      </c>
      <c r="E156" s="60">
        <v>211.1</v>
      </c>
      <c r="F156" s="60">
        <v>286.60000000000002</v>
      </c>
      <c r="G156" s="60">
        <v>46.5</v>
      </c>
      <c r="H156" s="60">
        <v>209.2</v>
      </c>
      <c r="I156" s="60">
        <v>26</v>
      </c>
      <c r="J156" s="60">
        <v>89</v>
      </c>
      <c r="K156" s="60">
        <v>454.4</v>
      </c>
      <c r="L156" s="60">
        <v>20</v>
      </c>
      <c r="M156" s="60">
        <v>1047.7</v>
      </c>
      <c r="P156" s="64">
        <f t="shared" si="23"/>
        <v>0</v>
      </c>
      <c r="Q156" s="64">
        <f t="shared" si="24"/>
        <v>0</v>
      </c>
      <c r="R156" s="64">
        <f t="shared" si="25"/>
        <v>0</v>
      </c>
      <c r="S156" s="64">
        <f t="shared" si="26"/>
        <v>0</v>
      </c>
      <c r="T156" s="64">
        <f t="shared" si="27"/>
        <v>0</v>
      </c>
      <c r="U156" s="64">
        <f t="shared" si="28"/>
        <v>0</v>
      </c>
      <c r="V156" s="64">
        <f t="shared" si="29"/>
        <v>0</v>
      </c>
      <c r="W156" s="64">
        <f t="shared" si="30"/>
        <v>-3.3651181503134473E-3</v>
      </c>
      <c r="X156" s="64">
        <f t="shared" si="31"/>
        <v>8.3978394087973786E-3</v>
      </c>
      <c r="Y156" s="64">
        <f t="shared" si="32"/>
        <v>0</v>
      </c>
      <c r="Z156" s="64">
        <f t="shared" si="33"/>
        <v>0</v>
      </c>
    </row>
    <row r="157" spans="1:26" x14ac:dyDescent="0.35">
      <c r="A157" s="4"/>
      <c r="B157" s="76">
        <v>45173</v>
      </c>
      <c r="C157" s="77">
        <v>218.9</v>
      </c>
      <c r="D157" s="77">
        <v>27.7</v>
      </c>
      <c r="E157" s="77">
        <v>210.7</v>
      </c>
      <c r="F157" s="77">
        <v>286.60000000000002</v>
      </c>
      <c r="G157" s="77">
        <v>46.5</v>
      </c>
      <c r="H157" s="77">
        <v>209.2</v>
      </c>
      <c r="I157" s="77">
        <v>26</v>
      </c>
      <c r="J157" s="77">
        <v>88.5</v>
      </c>
      <c r="K157" s="77">
        <v>452.8</v>
      </c>
      <c r="L157" s="77">
        <v>20</v>
      </c>
      <c r="M157" s="77">
        <v>1047.7</v>
      </c>
      <c r="P157" s="64">
        <f t="shared" si="23"/>
        <v>0</v>
      </c>
      <c r="Q157" s="64">
        <f t="shared" si="24"/>
        <v>-2.1429391455899165E-2</v>
      </c>
      <c r="R157" s="64">
        <f t="shared" si="25"/>
        <v>-1.8966340441316054E-3</v>
      </c>
      <c r="S157" s="64">
        <f t="shared" si="26"/>
        <v>0</v>
      </c>
      <c r="T157" s="64">
        <f t="shared" si="27"/>
        <v>0</v>
      </c>
      <c r="U157" s="64">
        <f t="shared" si="28"/>
        <v>0</v>
      </c>
      <c r="V157" s="64">
        <f t="shared" si="29"/>
        <v>0</v>
      </c>
      <c r="W157" s="64">
        <f t="shared" si="30"/>
        <v>-5.6338177182560199E-3</v>
      </c>
      <c r="X157" s="64">
        <f t="shared" si="31"/>
        <v>-3.5273405179682992E-3</v>
      </c>
      <c r="Y157" s="64">
        <f t="shared" si="32"/>
        <v>0</v>
      </c>
      <c r="Z157" s="64">
        <f t="shared" si="33"/>
        <v>0</v>
      </c>
    </row>
    <row r="158" spans="1:26" x14ac:dyDescent="0.35">
      <c r="A158" s="4"/>
      <c r="B158" s="78">
        <v>45174</v>
      </c>
      <c r="C158" s="60">
        <v>218.9</v>
      </c>
      <c r="D158" s="60">
        <v>27.2</v>
      </c>
      <c r="E158" s="60">
        <v>211</v>
      </c>
      <c r="F158" s="60">
        <v>286.60000000000002</v>
      </c>
      <c r="G158" s="60">
        <v>46.5</v>
      </c>
      <c r="H158" s="60">
        <v>209.2</v>
      </c>
      <c r="I158" s="60">
        <v>26</v>
      </c>
      <c r="J158" s="60">
        <v>88.4</v>
      </c>
      <c r="K158" s="60">
        <v>452.3</v>
      </c>
      <c r="L158" s="60">
        <v>19.899999999999999</v>
      </c>
      <c r="M158" s="60">
        <v>1047.7</v>
      </c>
      <c r="P158" s="64">
        <f t="shared" si="23"/>
        <v>0</v>
      </c>
      <c r="Q158" s="64">
        <f t="shared" si="24"/>
        <v>-1.8215439891341216E-2</v>
      </c>
      <c r="R158" s="64">
        <f t="shared" si="25"/>
        <v>1.4228126659232663E-3</v>
      </c>
      <c r="S158" s="64">
        <f t="shared" si="26"/>
        <v>0</v>
      </c>
      <c r="T158" s="64">
        <f t="shared" si="27"/>
        <v>0</v>
      </c>
      <c r="U158" s="64">
        <f t="shared" si="28"/>
        <v>0</v>
      </c>
      <c r="V158" s="64">
        <f t="shared" si="29"/>
        <v>0</v>
      </c>
      <c r="W158" s="64">
        <f t="shared" si="30"/>
        <v>-1.1305823702860267E-3</v>
      </c>
      <c r="X158" s="64">
        <f t="shared" si="31"/>
        <v>-1.1048504051757151E-3</v>
      </c>
      <c r="Y158" s="64">
        <f t="shared" si="32"/>
        <v>-5.0125418235443982E-3</v>
      </c>
      <c r="Z158" s="64">
        <f t="shared" si="33"/>
        <v>0</v>
      </c>
    </row>
    <row r="159" spans="1:26" x14ac:dyDescent="0.35">
      <c r="A159" s="4"/>
      <c r="B159" s="76">
        <v>45176</v>
      </c>
      <c r="C159" s="77">
        <v>218.9</v>
      </c>
      <c r="D159" s="77">
        <v>24.9</v>
      </c>
      <c r="E159" s="77">
        <v>210.7</v>
      </c>
      <c r="F159" s="77">
        <v>286.60000000000002</v>
      </c>
      <c r="G159" s="77">
        <v>46.5</v>
      </c>
      <c r="H159" s="77">
        <v>209.2</v>
      </c>
      <c r="I159" s="77">
        <v>26</v>
      </c>
      <c r="J159" s="77">
        <v>88.4</v>
      </c>
      <c r="K159" s="77">
        <v>452.5</v>
      </c>
      <c r="L159" s="77">
        <v>20</v>
      </c>
      <c r="M159" s="77">
        <v>1047.7</v>
      </c>
      <c r="P159" s="64">
        <f t="shared" si="23"/>
        <v>0</v>
      </c>
      <c r="Q159" s="64">
        <f t="shared" si="24"/>
        <v>-8.8349169831289737E-2</v>
      </c>
      <c r="R159" s="64">
        <f t="shared" si="25"/>
        <v>-1.4228126659232164E-3</v>
      </c>
      <c r="S159" s="64">
        <f t="shared" si="26"/>
        <v>0</v>
      </c>
      <c r="T159" s="64">
        <f t="shared" si="27"/>
        <v>0</v>
      </c>
      <c r="U159" s="64">
        <f t="shared" si="28"/>
        <v>0</v>
      </c>
      <c r="V159" s="64">
        <f t="shared" si="29"/>
        <v>0</v>
      </c>
      <c r="W159" s="64">
        <f t="shared" si="30"/>
        <v>0</v>
      </c>
      <c r="X159" s="64">
        <f t="shared" si="31"/>
        <v>4.4208665618339344E-4</v>
      </c>
      <c r="Y159" s="64">
        <f t="shared" si="32"/>
        <v>5.0125418235444138E-3</v>
      </c>
      <c r="Z159" s="64">
        <f t="shared" si="33"/>
        <v>0</v>
      </c>
    </row>
    <row r="160" spans="1:26" x14ac:dyDescent="0.35">
      <c r="A160" s="4"/>
      <c r="B160" s="78">
        <v>45179</v>
      </c>
      <c r="C160" s="60">
        <v>218.9</v>
      </c>
      <c r="D160" s="60">
        <v>23.6</v>
      </c>
      <c r="E160" s="60">
        <v>210.5</v>
      </c>
      <c r="F160" s="60">
        <v>286.60000000000002</v>
      </c>
      <c r="G160" s="60">
        <v>46.5</v>
      </c>
      <c r="H160" s="60">
        <v>209.2</v>
      </c>
      <c r="I160" s="60">
        <v>26</v>
      </c>
      <c r="J160" s="60">
        <v>88.2</v>
      </c>
      <c r="K160" s="60">
        <v>449.5</v>
      </c>
      <c r="L160" s="60">
        <v>19.899999999999999</v>
      </c>
      <c r="M160" s="60">
        <v>1047.7</v>
      </c>
      <c r="P160" s="64">
        <f t="shared" si="23"/>
        <v>0</v>
      </c>
      <c r="Q160" s="64">
        <f t="shared" si="24"/>
        <v>-5.3621091439097407E-2</v>
      </c>
      <c r="R160" s="64">
        <f t="shared" si="25"/>
        <v>-9.4966768770713664E-4</v>
      </c>
      <c r="S160" s="64">
        <f t="shared" si="26"/>
        <v>0</v>
      </c>
      <c r="T160" s="64">
        <f t="shared" si="27"/>
        <v>0</v>
      </c>
      <c r="U160" s="64">
        <f t="shared" si="28"/>
        <v>0</v>
      </c>
      <c r="V160" s="64">
        <f t="shared" si="29"/>
        <v>0</v>
      </c>
      <c r="W160" s="64">
        <f t="shared" si="30"/>
        <v>-2.2650066308521248E-3</v>
      </c>
      <c r="X160" s="64">
        <f t="shared" si="31"/>
        <v>-6.6519092283058535E-3</v>
      </c>
      <c r="Y160" s="64">
        <f t="shared" si="32"/>
        <v>-5.0125418235443982E-3</v>
      </c>
      <c r="Z160" s="64">
        <f t="shared" si="33"/>
        <v>0</v>
      </c>
    </row>
    <row r="161" spans="1:26" x14ac:dyDescent="0.35">
      <c r="A161" s="4"/>
      <c r="B161" s="76">
        <v>45180</v>
      </c>
      <c r="C161" s="77">
        <v>218.9</v>
      </c>
      <c r="D161" s="77">
        <v>23.6</v>
      </c>
      <c r="E161" s="77">
        <v>210.1</v>
      </c>
      <c r="F161" s="77">
        <v>286.60000000000002</v>
      </c>
      <c r="G161" s="77">
        <v>46.5</v>
      </c>
      <c r="H161" s="77">
        <v>209.2</v>
      </c>
      <c r="I161" s="77">
        <v>26</v>
      </c>
      <c r="J161" s="77">
        <v>88</v>
      </c>
      <c r="K161" s="77">
        <v>446.5</v>
      </c>
      <c r="L161" s="77">
        <v>20</v>
      </c>
      <c r="M161" s="77">
        <v>1047.7</v>
      </c>
      <c r="P161" s="64">
        <f t="shared" si="23"/>
        <v>0</v>
      </c>
      <c r="Q161" s="64">
        <f t="shared" si="24"/>
        <v>0</v>
      </c>
      <c r="R161" s="64">
        <f t="shared" si="25"/>
        <v>-1.9020452714814261E-3</v>
      </c>
      <c r="S161" s="64">
        <f t="shared" si="26"/>
        <v>0</v>
      </c>
      <c r="T161" s="64">
        <f t="shared" si="27"/>
        <v>0</v>
      </c>
      <c r="U161" s="64">
        <f t="shared" si="28"/>
        <v>0</v>
      </c>
      <c r="V161" s="64">
        <f t="shared" si="29"/>
        <v>0</v>
      </c>
      <c r="W161" s="64">
        <f t="shared" si="30"/>
        <v>-2.2701485345391855E-3</v>
      </c>
      <c r="X161" s="64">
        <f t="shared" si="31"/>
        <v>-6.6964535951211856E-3</v>
      </c>
      <c r="Y161" s="64">
        <f t="shared" si="32"/>
        <v>5.0125418235444138E-3</v>
      </c>
      <c r="Z161" s="64">
        <f t="shared" si="33"/>
        <v>0</v>
      </c>
    </row>
    <row r="162" spans="1:26" x14ac:dyDescent="0.35">
      <c r="A162" s="4"/>
      <c r="B162" s="78">
        <v>45181</v>
      </c>
      <c r="C162" s="60">
        <v>218.9</v>
      </c>
      <c r="D162" s="60">
        <v>24.5</v>
      </c>
      <c r="E162" s="60">
        <v>210</v>
      </c>
      <c r="F162" s="60">
        <v>286.60000000000002</v>
      </c>
      <c r="G162" s="60">
        <v>46.5</v>
      </c>
      <c r="H162" s="60">
        <v>209.2</v>
      </c>
      <c r="I162" s="60">
        <v>26</v>
      </c>
      <c r="J162" s="60">
        <v>87.5</v>
      </c>
      <c r="K162" s="60">
        <v>449.1</v>
      </c>
      <c r="L162" s="60">
        <v>20</v>
      </c>
      <c r="M162" s="60">
        <v>1047.7</v>
      </c>
      <c r="P162" s="64">
        <f t="shared" si="23"/>
        <v>0</v>
      </c>
      <c r="Q162" s="64">
        <f t="shared" si="24"/>
        <v>3.7426405519116815E-2</v>
      </c>
      <c r="R162" s="64">
        <f t="shared" si="25"/>
        <v>-4.7607713348607814E-4</v>
      </c>
      <c r="S162" s="64">
        <f t="shared" si="26"/>
        <v>0</v>
      </c>
      <c r="T162" s="64">
        <f t="shared" si="27"/>
        <v>0</v>
      </c>
      <c r="U162" s="64">
        <f t="shared" si="28"/>
        <v>0</v>
      </c>
      <c r="V162" s="64">
        <f t="shared" si="29"/>
        <v>0</v>
      </c>
      <c r="W162" s="64">
        <f t="shared" si="30"/>
        <v>-5.6980211146377786E-3</v>
      </c>
      <c r="X162" s="64">
        <f t="shared" si="31"/>
        <v>5.806179777138612E-3</v>
      </c>
      <c r="Y162" s="64">
        <f t="shared" si="32"/>
        <v>0</v>
      </c>
      <c r="Z162" s="64">
        <f t="shared" si="33"/>
        <v>0</v>
      </c>
    </row>
    <row r="163" spans="1:26" x14ac:dyDescent="0.35">
      <c r="A163" s="4"/>
      <c r="B163" s="76">
        <v>45182</v>
      </c>
      <c r="C163" s="77">
        <v>218.9</v>
      </c>
      <c r="D163" s="77">
        <v>23.2</v>
      </c>
      <c r="E163" s="77">
        <v>210.2</v>
      </c>
      <c r="F163" s="77">
        <v>286.60000000000002</v>
      </c>
      <c r="G163" s="77">
        <v>46.5</v>
      </c>
      <c r="H163" s="77">
        <v>209.2</v>
      </c>
      <c r="I163" s="77">
        <v>26</v>
      </c>
      <c r="J163" s="77">
        <v>88</v>
      </c>
      <c r="K163" s="77">
        <v>447.4</v>
      </c>
      <c r="L163" s="77">
        <v>20</v>
      </c>
      <c r="M163" s="77">
        <v>1047.7</v>
      </c>
      <c r="P163" s="64">
        <f t="shared" si="23"/>
        <v>0</v>
      </c>
      <c r="Q163" s="64">
        <f t="shared" si="24"/>
        <v>-5.4520838878417112E-2</v>
      </c>
      <c r="R163" s="64">
        <f t="shared" si="25"/>
        <v>9.5192772538193397E-4</v>
      </c>
      <c r="S163" s="64">
        <f t="shared" si="26"/>
        <v>0</v>
      </c>
      <c r="T163" s="64">
        <f t="shared" si="27"/>
        <v>0</v>
      </c>
      <c r="U163" s="64">
        <f t="shared" si="28"/>
        <v>0</v>
      </c>
      <c r="V163" s="64">
        <f t="shared" si="29"/>
        <v>0</v>
      </c>
      <c r="W163" s="64">
        <f t="shared" si="30"/>
        <v>5.6980211146377959E-3</v>
      </c>
      <c r="X163" s="64">
        <f t="shared" si="31"/>
        <v>-3.7925310376632337E-3</v>
      </c>
      <c r="Y163" s="64">
        <f t="shared" si="32"/>
        <v>0</v>
      </c>
      <c r="Z163" s="64">
        <f t="shared" si="33"/>
        <v>0</v>
      </c>
    </row>
    <row r="164" spans="1:26" x14ac:dyDescent="0.35">
      <c r="A164" s="4"/>
      <c r="B164" s="78">
        <v>45183</v>
      </c>
      <c r="C164" s="60">
        <v>218.9</v>
      </c>
      <c r="D164" s="60">
        <v>21</v>
      </c>
      <c r="E164" s="60">
        <v>209.8</v>
      </c>
      <c r="F164" s="60">
        <v>286.60000000000002</v>
      </c>
      <c r="G164" s="60">
        <v>46.5</v>
      </c>
      <c r="H164" s="60">
        <v>209.2</v>
      </c>
      <c r="I164" s="60">
        <v>26</v>
      </c>
      <c r="J164" s="60">
        <v>87.6</v>
      </c>
      <c r="K164" s="60">
        <v>445.5</v>
      </c>
      <c r="L164" s="60">
        <v>20</v>
      </c>
      <c r="M164" s="60">
        <v>1047.7</v>
      </c>
      <c r="P164" s="64">
        <f t="shared" si="23"/>
        <v>0</v>
      </c>
      <c r="Q164" s="64">
        <f t="shared" si="24"/>
        <v>-9.9629840948841294E-2</v>
      </c>
      <c r="R164" s="64">
        <f t="shared" si="25"/>
        <v>-1.9047624806538361E-3</v>
      </c>
      <c r="S164" s="64">
        <f t="shared" si="26"/>
        <v>0</v>
      </c>
      <c r="T164" s="64">
        <f t="shared" si="27"/>
        <v>0</v>
      </c>
      <c r="U164" s="64">
        <f t="shared" si="28"/>
        <v>0</v>
      </c>
      <c r="V164" s="64">
        <f t="shared" si="29"/>
        <v>0</v>
      </c>
      <c r="W164" s="64">
        <f t="shared" si="30"/>
        <v>-4.5558165358608018E-3</v>
      </c>
      <c r="X164" s="64">
        <f t="shared" si="31"/>
        <v>-4.2558021451651381E-3</v>
      </c>
      <c r="Y164" s="64">
        <f t="shared" si="32"/>
        <v>0</v>
      </c>
      <c r="Z164" s="64">
        <f t="shared" si="33"/>
        <v>0</v>
      </c>
    </row>
    <row r="165" spans="1:26" x14ac:dyDescent="0.35">
      <c r="A165" s="4"/>
      <c r="B165" s="76">
        <v>45186</v>
      </c>
      <c r="C165" s="77">
        <v>218.9</v>
      </c>
      <c r="D165" s="77">
        <v>21.6</v>
      </c>
      <c r="E165" s="77">
        <v>210.5</v>
      </c>
      <c r="F165" s="77">
        <v>286.60000000000002</v>
      </c>
      <c r="G165" s="77">
        <v>46.5</v>
      </c>
      <c r="H165" s="77">
        <v>209.2</v>
      </c>
      <c r="I165" s="77">
        <v>26</v>
      </c>
      <c r="J165" s="77">
        <v>87.6</v>
      </c>
      <c r="K165" s="77">
        <v>443.1</v>
      </c>
      <c r="L165" s="77">
        <v>20</v>
      </c>
      <c r="M165" s="77">
        <v>1047.7</v>
      </c>
      <c r="P165" s="64">
        <f t="shared" si="23"/>
        <v>0</v>
      </c>
      <c r="Q165" s="64">
        <f t="shared" si="24"/>
        <v>2.8170876966696439E-2</v>
      </c>
      <c r="R165" s="64">
        <f t="shared" si="25"/>
        <v>3.3309571602391881E-3</v>
      </c>
      <c r="S165" s="64">
        <f t="shared" si="26"/>
        <v>0</v>
      </c>
      <c r="T165" s="64">
        <f t="shared" si="27"/>
        <v>0</v>
      </c>
      <c r="U165" s="64">
        <f t="shared" si="28"/>
        <v>0</v>
      </c>
      <c r="V165" s="64">
        <f t="shared" si="29"/>
        <v>0</v>
      </c>
      <c r="W165" s="64">
        <f t="shared" si="30"/>
        <v>0</v>
      </c>
      <c r="X165" s="64">
        <f t="shared" si="31"/>
        <v>-5.4017687054201896E-3</v>
      </c>
      <c r="Y165" s="64">
        <f t="shared" si="32"/>
        <v>0</v>
      </c>
      <c r="Z165" s="64">
        <f t="shared" si="33"/>
        <v>0</v>
      </c>
    </row>
    <row r="166" spans="1:26" x14ac:dyDescent="0.35">
      <c r="A166" s="4"/>
      <c r="B166" s="78">
        <v>45187</v>
      </c>
      <c r="C166" s="60">
        <v>218.9</v>
      </c>
      <c r="D166" s="60">
        <v>19.899999999999999</v>
      </c>
      <c r="E166" s="60">
        <v>210.1</v>
      </c>
      <c r="F166" s="60">
        <v>286.60000000000002</v>
      </c>
      <c r="G166" s="60">
        <v>46.5</v>
      </c>
      <c r="H166" s="60">
        <v>209.2</v>
      </c>
      <c r="I166" s="60">
        <v>26</v>
      </c>
      <c r="J166" s="60">
        <v>87.7</v>
      </c>
      <c r="K166" s="60">
        <v>445.9</v>
      </c>
      <c r="L166" s="60">
        <v>20</v>
      </c>
      <c r="M166" s="60">
        <v>1047.7</v>
      </c>
      <c r="P166" s="64">
        <f t="shared" si="23"/>
        <v>0</v>
      </c>
      <c r="Q166" s="64">
        <f t="shared" si="24"/>
        <v>-8.1973582959672747E-2</v>
      </c>
      <c r="R166" s="64">
        <f t="shared" si="25"/>
        <v>-1.9020452714814261E-3</v>
      </c>
      <c r="S166" s="64">
        <f t="shared" si="26"/>
        <v>0</v>
      </c>
      <c r="T166" s="64">
        <f t="shared" si="27"/>
        <v>0</v>
      </c>
      <c r="U166" s="64">
        <f t="shared" si="28"/>
        <v>0</v>
      </c>
      <c r="V166" s="64">
        <f t="shared" si="29"/>
        <v>0</v>
      </c>
      <c r="W166" s="64">
        <f t="shared" si="30"/>
        <v>1.1409014357916423E-3</v>
      </c>
      <c r="X166" s="64">
        <f t="shared" si="31"/>
        <v>6.2992334279871505E-3</v>
      </c>
      <c r="Y166" s="64">
        <f t="shared" si="32"/>
        <v>0</v>
      </c>
      <c r="Z166" s="64">
        <f t="shared" si="33"/>
        <v>0</v>
      </c>
    </row>
    <row r="167" spans="1:26" x14ac:dyDescent="0.35">
      <c r="A167" s="4"/>
      <c r="B167" s="76">
        <v>45188</v>
      </c>
      <c r="C167" s="77">
        <v>218.9</v>
      </c>
      <c r="D167" s="77">
        <v>20.3</v>
      </c>
      <c r="E167" s="77">
        <v>210</v>
      </c>
      <c r="F167" s="77">
        <v>286.60000000000002</v>
      </c>
      <c r="G167" s="77">
        <v>46.5</v>
      </c>
      <c r="H167" s="77">
        <v>209.2</v>
      </c>
      <c r="I167" s="77">
        <v>26</v>
      </c>
      <c r="J167" s="77">
        <v>87.7</v>
      </c>
      <c r="K167" s="77">
        <v>447.7</v>
      </c>
      <c r="L167" s="77">
        <v>19.899999999999999</v>
      </c>
      <c r="M167" s="77">
        <v>1047.7</v>
      </c>
      <c r="P167" s="64">
        <f t="shared" si="23"/>
        <v>0</v>
      </c>
      <c r="Q167" s="64">
        <f t="shared" si="24"/>
        <v>1.9901154317295021E-2</v>
      </c>
      <c r="R167" s="64">
        <f t="shared" si="25"/>
        <v>-4.7607713348607814E-4</v>
      </c>
      <c r="S167" s="64">
        <f t="shared" si="26"/>
        <v>0</v>
      </c>
      <c r="T167" s="64">
        <f t="shared" si="27"/>
        <v>0</v>
      </c>
      <c r="U167" s="64">
        <f t="shared" si="28"/>
        <v>0</v>
      </c>
      <c r="V167" s="64">
        <f t="shared" si="29"/>
        <v>0</v>
      </c>
      <c r="W167" s="64">
        <f t="shared" si="30"/>
        <v>0</v>
      </c>
      <c r="X167" s="64">
        <f t="shared" si="31"/>
        <v>4.0286536134888128E-3</v>
      </c>
      <c r="Y167" s="64">
        <f t="shared" si="32"/>
        <v>-5.0125418235443982E-3</v>
      </c>
      <c r="Z167" s="64">
        <f t="shared" si="33"/>
        <v>0</v>
      </c>
    </row>
    <row r="168" spans="1:26" x14ac:dyDescent="0.35">
      <c r="A168" s="4"/>
      <c r="B168" s="78">
        <v>45189</v>
      </c>
      <c r="C168" s="60">
        <v>218.9</v>
      </c>
      <c r="D168" s="60">
        <v>22.3</v>
      </c>
      <c r="E168" s="60">
        <v>210</v>
      </c>
      <c r="F168" s="60">
        <v>286.60000000000002</v>
      </c>
      <c r="G168" s="60">
        <v>46.5</v>
      </c>
      <c r="H168" s="60">
        <v>209.2</v>
      </c>
      <c r="I168" s="60">
        <v>26</v>
      </c>
      <c r="J168" s="60">
        <v>87.5</v>
      </c>
      <c r="K168" s="60">
        <v>447.8</v>
      </c>
      <c r="L168" s="60">
        <v>19.899999999999999</v>
      </c>
      <c r="M168" s="60">
        <v>1047.7</v>
      </c>
      <c r="P168" s="64">
        <f t="shared" si="23"/>
        <v>0</v>
      </c>
      <c r="Q168" s="64">
        <f t="shared" si="24"/>
        <v>9.3965792418331515E-2</v>
      </c>
      <c r="R168" s="64">
        <f t="shared" si="25"/>
        <v>0</v>
      </c>
      <c r="S168" s="64">
        <f t="shared" si="26"/>
        <v>0</v>
      </c>
      <c r="T168" s="64">
        <f t="shared" si="27"/>
        <v>0</v>
      </c>
      <c r="U168" s="64">
        <f t="shared" si="28"/>
        <v>0</v>
      </c>
      <c r="V168" s="64">
        <f t="shared" si="29"/>
        <v>0</v>
      </c>
      <c r="W168" s="64">
        <f t="shared" si="30"/>
        <v>-2.2831060145686323E-3</v>
      </c>
      <c r="X168" s="64">
        <f t="shared" si="31"/>
        <v>2.2333891773465125E-4</v>
      </c>
      <c r="Y168" s="64">
        <f t="shared" si="32"/>
        <v>0</v>
      </c>
      <c r="Z168" s="64">
        <f t="shared" si="33"/>
        <v>0</v>
      </c>
    </row>
    <row r="169" spans="1:26" x14ac:dyDescent="0.35">
      <c r="A169" s="4"/>
      <c r="B169" s="76">
        <v>45190</v>
      </c>
      <c r="C169" s="77">
        <v>218.9</v>
      </c>
      <c r="D169" s="77">
        <v>24.5</v>
      </c>
      <c r="E169" s="77">
        <v>210</v>
      </c>
      <c r="F169" s="77">
        <v>286.60000000000002</v>
      </c>
      <c r="G169" s="77">
        <v>46.5</v>
      </c>
      <c r="H169" s="77">
        <v>209.2</v>
      </c>
      <c r="I169" s="77">
        <v>26</v>
      </c>
      <c r="J169" s="77">
        <v>87.5</v>
      </c>
      <c r="K169" s="77">
        <v>448.6</v>
      </c>
      <c r="L169" s="77">
        <v>20</v>
      </c>
      <c r="M169" s="77">
        <v>1047.7</v>
      </c>
      <c r="P169" s="64">
        <f t="shared" si="23"/>
        <v>0</v>
      </c>
      <c r="Q169" s="64">
        <f t="shared" si="24"/>
        <v>9.4086439084608287E-2</v>
      </c>
      <c r="R169" s="64">
        <f t="shared" si="25"/>
        <v>0</v>
      </c>
      <c r="S169" s="64">
        <f t="shared" si="26"/>
        <v>0</v>
      </c>
      <c r="T169" s="64">
        <f t="shared" si="27"/>
        <v>0</v>
      </c>
      <c r="U169" s="64">
        <f t="shared" si="28"/>
        <v>0</v>
      </c>
      <c r="V169" s="64">
        <f t="shared" si="29"/>
        <v>0</v>
      </c>
      <c r="W169" s="64">
        <f t="shared" si="30"/>
        <v>0</v>
      </c>
      <c r="X169" s="64">
        <f t="shared" si="31"/>
        <v>1.7849179214536263E-3</v>
      </c>
      <c r="Y169" s="64">
        <f t="shared" si="32"/>
        <v>5.0125418235444138E-3</v>
      </c>
      <c r="Z169" s="64">
        <f t="shared" si="33"/>
        <v>0</v>
      </c>
    </row>
    <row r="170" spans="1:26" x14ac:dyDescent="0.35">
      <c r="A170" s="4"/>
      <c r="B170" s="78">
        <v>45193</v>
      </c>
      <c r="C170" s="60">
        <v>218.9</v>
      </c>
      <c r="D170" s="60">
        <v>24.5</v>
      </c>
      <c r="E170" s="60">
        <v>209.9</v>
      </c>
      <c r="F170" s="60">
        <v>286.60000000000002</v>
      </c>
      <c r="G170" s="60">
        <v>46.5</v>
      </c>
      <c r="H170" s="60">
        <v>209.2</v>
      </c>
      <c r="I170" s="60">
        <v>26</v>
      </c>
      <c r="J170" s="60">
        <v>87.6</v>
      </c>
      <c r="K170" s="60">
        <v>447.5</v>
      </c>
      <c r="L170" s="60">
        <v>19.899999999999999</v>
      </c>
      <c r="M170" s="60">
        <v>1047.7</v>
      </c>
      <c r="P170" s="64">
        <f t="shared" si="23"/>
        <v>0</v>
      </c>
      <c r="Q170" s="64">
        <f t="shared" si="24"/>
        <v>0</v>
      </c>
      <c r="R170" s="64">
        <f t="shared" si="25"/>
        <v>-4.7630389088130798E-4</v>
      </c>
      <c r="S170" s="64">
        <f t="shared" si="26"/>
        <v>0</v>
      </c>
      <c r="T170" s="64">
        <f t="shared" si="27"/>
        <v>0</v>
      </c>
      <c r="U170" s="64">
        <f t="shared" si="28"/>
        <v>0</v>
      </c>
      <c r="V170" s="64">
        <f t="shared" si="29"/>
        <v>0</v>
      </c>
      <c r="W170" s="64">
        <f t="shared" si="30"/>
        <v>1.1422045787769796E-3</v>
      </c>
      <c r="X170" s="64">
        <f t="shared" si="31"/>
        <v>-2.4550843711979523E-3</v>
      </c>
      <c r="Y170" s="64">
        <f t="shared" si="32"/>
        <v>-5.0125418235443982E-3</v>
      </c>
      <c r="Z170" s="64">
        <f t="shared" si="33"/>
        <v>0</v>
      </c>
    </row>
    <row r="171" spans="1:26" x14ac:dyDescent="0.35">
      <c r="A171" s="4"/>
      <c r="B171" s="76">
        <v>45194</v>
      </c>
      <c r="C171" s="77">
        <v>218.9</v>
      </c>
      <c r="D171" s="77">
        <v>26.7</v>
      </c>
      <c r="E171" s="77">
        <v>209.9</v>
      </c>
      <c r="F171" s="77">
        <v>286.60000000000002</v>
      </c>
      <c r="G171" s="77">
        <v>46.5</v>
      </c>
      <c r="H171" s="77">
        <v>209.2</v>
      </c>
      <c r="I171" s="77">
        <v>26</v>
      </c>
      <c r="J171" s="77">
        <v>87.3</v>
      </c>
      <c r="K171" s="77">
        <v>445.8</v>
      </c>
      <c r="L171" s="77">
        <v>19.899999999999999</v>
      </c>
      <c r="M171" s="77">
        <v>1047.7</v>
      </c>
      <c r="P171" s="64">
        <f t="shared" si="23"/>
        <v>0</v>
      </c>
      <c r="Q171" s="64">
        <f t="shared" si="24"/>
        <v>8.5990447855522512E-2</v>
      </c>
      <c r="R171" s="64">
        <f t="shared" si="25"/>
        <v>0</v>
      </c>
      <c r="S171" s="64">
        <f t="shared" si="26"/>
        <v>0</v>
      </c>
      <c r="T171" s="64">
        <f t="shared" si="27"/>
        <v>0</v>
      </c>
      <c r="U171" s="64">
        <f t="shared" si="28"/>
        <v>0</v>
      </c>
      <c r="V171" s="64">
        <f t="shared" si="29"/>
        <v>0</v>
      </c>
      <c r="W171" s="64">
        <f t="shared" si="30"/>
        <v>-3.4305350967892482E-3</v>
      </c>
      <c r="X171" s="64">
        <f t="shared" si="31"/>
        <v>-3.8061167631415868E-3</v>
      </c>
      <c r="Y171" s="64">
        <f t="shared" si="32"/>
        <v>0</v>
      </c>
      <c r="Z171" s="64">
        <f t="shared" si="33"/>
        <v>0</v>
      </c>
    </row>
    <row r="172" spans="1:26" x14ac:dyDescent="0.35">
      <c r="A172" s="4"/>
      <c r="B172" s="78">
        <v>45195</v>
      </c>
      <c r="C172" s="60">
        <v>218.9</v>
      </c>
      <c r="D172" s="60">
        <v>26.9</v>
      </c>
      <c r="E172" s="60">
        <v>209.8</v>
      </c>
      <c r="F172" s="60">
        <v>286.60000000000002</v>
      </c>
      <c r="G172" s="60">
        <v>46.5</v>
      </c>
      <c r="H172" s="60">
        <v>209.2</v>
      </c>
      <c r="I172" s="60">
        <v>26</v>
      </c>
      <c r="J172" s="60">
        <v>87.1</v>
      </c>
      <c r="K172" s="60">
        <v>447.8</v>
      </c>
      <c r="L172" s="60">
        <v>20</v>
      </c>
      <c r="M172" s="60">
        <v>1047.7</v>
      </c>
      <c r="P172" s="64">
        <f t="shared" si="23"/>
        <v>0</v>
      </c>
      <c r="Q172" s="64">
        <f t="shared" si="24"/>
        <v>7.4627212015895943E-3</v>
      </c>
      <c r="R172" s="64">
        <f t="shared" si="25"/>
        <v>-4.7653086439047626E-4</v>
      </c>
      <c r="S172" s="64">
        <f t="shared" si="26"/>
        <v>0</v>
      </c>
      <c r="T172" s="64">
        <f t="shared" si="27"/>
        <v>0</v>
      </c>
      <c r="U172" s="64">
        <f t="shared" si="28"/>
        <v>0</v>
      </c>
      <c r="V172" s="64">
        <f t="shared" si="29"/>
        <v>0</v>
      </c>
      <c r="W172" s="64">
        <f t="shared" si="30"/>
        <v>-2.293578987099401E-3</v>
      </c>
      <c r="X172" s="64">
        <f t="shared" si="31"/>
        <v>4.4762832128860458E-3</v>
      </c>
      <c r="Y172" s="64">
        <f t="shared" si="32"/>
        <v>5.0125418235444138E-3</v>
      </c>
      <c r="Z172" s="64">
        <f t="shared" si="33"/>
        <v>0</v>
      </c>
    </row>
    <row r="173" spans="1:26" x14ac:dyDescent="0.35">
      <c r="A173" s="4"/>
      <c r="B173" s="76">
        <v>45196</v>
      </c>
      <c r="C173" s="77">
        <v>218.9</v>
      </c>
      <c r="D173" s="77">
        <v>27</v>
      </c>
      <c r="E173" s="77">
        <v>209.8</v>
      </c>
      <c r="F173" s="77">
        <v>286.60000000000002</v>
      </c>
      <c r="G173" s="77">
        <v>46.5</v>
      </c>
      <c r="H173" s="77">
        <v>209.2</v>
      </c>
      <c r="I173" s="77">
        <v>26</v>
      </c>
      <c r="J173" s="77">
        <v>87</v>
      </c>
      <c r="K173" s="77">
        <v>448.6</v>
      </c>
      <c r="L173" s="77">
        <v>20</v>
      </c>
      <c r="M173" s="77">
        <v>1047.7</v>
      </c>
      <c r="P173" s="64">
        <f t="shared" si="23"/>
        <v>0</v>
      </c>
      <c r="Q173" s="64">
        <f t="shared" si="24"/>
        <v>3.7105793965357746E-3</v>
      </c>
      <c r="R173" s="64">
        <f t="shared" si="25"/>
        <v>0</v>
      </c>
      <c r="S173" s="64">
        <f t="shared" si="26"/>
        <v>0</v>
      </c>
      <c r="T173" s="64">
        <f t="shared" si="27"/>
        <v>0</v>
      </c>
      <c r="U173" s="64">
        <f t="shared" si="28"/>
        <v>0</v>
      </c>
      <c r="V173" s="64">
        <f t="shared" si="29"/>
        <v>0</v>
      </c>
      <c r="W173" s="64">
        <f t="shared" si="30"/>
        <v>-1.1487652038733708E-3</v>
      </c>
      <c r="X173" s="64">
        <f t="shared" si="31"/>
        <v>1.7849179214536263E-3</v>
      </c>
      <c r="Y173" s="64">
        <f t="shared" si="32"/>
        <v>0</v>
      </c>
      <c r="Z173" s="64">
        <f t="shared" si="33"/>
        <v>0</v>
      </c>
    </row>
    <row r="174" spans="1:26" x14ac:dyDescent="0.35">
      <c r="A174" s="4"/>
      <c r="B174" s="78">
        <v>45200</v>
      </c>
      <c r="C174" s="60">
        <v>218.9</v>
      </c>
      <c r="D174" s="60">
        <v>26.7</v>
      </c>
      <c r="E174" s="60">
        <v>209.8</v>
      </c>
      <c r="F174" s="60">
        <v>286.60000000000002</v>
      </c>
      <c r="G174" s="60">
        <v>46.5</v>
      </c>
      <c r="H174" s="60">
        <v>209.2</v>
      </c>
      <c r="I174" s="60">
        <v>26</v>
      </c>
      <c r="J174" s="60">
        <v>86.8</v>
      </c>
      <c r="K174" s="60">
        <v>462.2</v>
      </c>
      <c r="L174" s="60">
        <v>20</v>
      </c>
      <c r="M174" s="60">
        <v>1047.7</v>
      </c>
      <c r="P174" s="64">
        <f t="shared" si="23"/>
        <v>0</v>
      </c>
      <c r="Q174" s="64">
        <f t="shared" si="24"/>
        <v>-1.1173300598125302E-2</v>
      </c>
      <c r="R174" s="64">
        <f t="shared" si="25"/>
        <v>0</v>
      </c>
      <c r="S174" s="64">
        <f t="shared" si="26"/>
        <v>0</v>
      </c>
      <c r="T174" s="64">
        <f t="shared" si="27"/>
        <v>0</v>
      </c>
      <c r="U174" s="64">
        <f t="shared" si="28"/>
        <v>0</v>
      </c>
      <c r="V174" s="64">
        <f t="shared" si="29"/>
        <v>0</v>
      </c>
      <c r="W174" s="64">
        <f t="shared" si="30"/>
        <v>-2.3014969882792745E-3</v>
      </c>
      <c r="X174" s="64">
        <f t="shared" si="31"/>
        <v>2.9866075754172414E-2</v>
      </c>
      <c r="Y174" s="64">
        <f t="shared" si="32"/>
        <v>0</v>
      </c>
      <c r="Z174" s="64">
        <f t="shared" si="33"/>
        <v>0</v>
      </c>
    </row>
    <row r="175" spans="1:26" x14ac:dyDescent="0.35">
      <c r="A175" s="4"/>
      <c r="B175" s="76">
        <v>45201</v>
      </c>
      <c r="C175" s="77">
        <v>218.9</v>
      </c>
      <c r="D175" s="77">
        <v>28.1</v>
      </c>
      <c r="E175" s="77">
        <v>209.8</v>
      </c>
      <c r="F175" s="77">
        <v>286.60000000000002</v>
      </c>
      <c r="G175" s="77">
        <v>46.5</v>
      </c>
      <c r="H175" s="77">
        <v>209.2</v>
      </c>
      <c r="I175" s="77">
        <v>26</v>
      </c>
      <c r="J175" s="77">
        <v>86.9</v>
      </c>
      <c r="K175" s="77">
        <v>463.1</v>
      </c>
      <c r="L175" s="77">
        <v>20</v>
      </c>
      <c r="M175" s="77">
        <v>1047.7</v>
      </c>
      <c r="P175" s="64">
        <f t="shared" si="23"/>
        <v>0</v>
      </c>
      <c r="Q175" s="64">
        <f t="shared" si="24"/>
        <v>5.1106010933496357E-2</v>
      </c>
      <c r="R175" s="64">
        <f t="shared" si="25"/>
        <v>0</v>
      </c>
      <c r="S175" s="64">
        <f t="shared" si="26"/>
        <v>0</v>
      </c>
      <c r="T175" s="64">
        <f t="shared" si="27"/>
        <v>0</v>
      </c>
      <c r="U175" s="64">
        <f t="shared" si="28"/>
        <v>0</v>
      </c>
      <c r="V175" s="64">
        <f t="shared" si="29"/>
        <v>0</v>
      </c>
      <c r="W175" s="64">
        <f t="shared" si="30"/>
        <v>1.1514106050420575E-3</v>
      </c>
      <c r="X175" s="64">
        <f t="shared" si="31"/>
        <v>1.9453156464260932E-3</v>
      </c>
      <c r="Y175" s="64">
        <f t="shared" si="32"/>
        <v>0</v>
      </c>
      <c r="Z175" s="64">
        <f t="shared" si="33"/>
        <v>0</v>
      </c>
    </row>
    <row r="176" spans="1:26" x14ac:dyDescent="0.35">
      <c r="A176" s="4"/>
      <c r="B176" s="78">
        <v>45202</v>
      </c>
      <c r="C176" s="60">
        <v>218.9</v>
      </c>
      <c r="D176" s="60">
        <v>28.6</v>
      </c>
      <c r="E176" s="60">
        <v>209.8</v>
      </c>
      <c r="F176" s="60">
        <v>286.60000000000002</v>
      </c>
      <c r="G176" s="60">
        <v>46.5</v>
      </c>
      <c r="H176" s="60">
        <v>209.2</v>
      </c>
      <c r="I176" s="60">
        <v>26</v>
      </c>
      <c r="J176" s="60">
        <v>87.1</v>
      </c>
      <c r="K176" s="60">
        <v>453.3</v>
      </c>
      <c r="L176" s="60">
        <v>20</v>
      </c>
      <c r="M176" s="60">
        <v>1047.7</v>
      </c>
      <c r="P176" s="64">
        <f t="shared" si="23"/>
        <v>0</v>
      </c>
      <c r="Q176" s="64">
        <f t="shared" si="24"/>
        <v>1.7637141486106876E-2</v>
      </c>
      <c r="R176" s="64">
        <f t="shared" si="25"/>
        <v>0</v>
      </c>
      <c r="S176" s="64">
        <f t="shared" si="26"/>
        <v>0</v>
      </c>
      <c r="T176" s="64">
        <f t="shared" si="27"/>
        <v>0</v>
      </c>
      <c r="U176" s="64">
        <f t="shared" si="28"/>
        <v>0</v>
      </c>
      <c r="V176" s="64">
        <f t="shared" si="29"/>
        <v>0</v>
      </c>
      <c r="W176" s="64">
        <f t="shared" si="30"/>
        <v>2.2988515871106489E-3</v>
      </c>
      <c r="X176" s="64">
        <f t="shared" si="31"/>
        <v>-2.1388855539902753E-2</v>
      </c>
      <c r="Y176" s="64">
        <f t="shared" si="32"/>
        <v>0</v>
      </c>
      <c r="Z176" s="64">
        <f t="shared" si="33"/>
        <v>0</v>
      </c>
    </row>
    <row r="177" spans="1:26" x14ac:dyDescent="0.35">
      <c r="A177" s="4"/>
      <c r="B177" s="76">
        <v>45203</v>
      </c>
      <c r="C177" s="77">
        <v>218.9</v>
      </c>
      <c r="D177" s="77">
        <v>27.2</v>
      </c>
      <c r="E177" s="77">
        <v>209.8</v>
      </c>
      <c r="F177" s="77">
        <v>286.60000000000002</v>
      </c>
      <c r="G177" s="77">
        <v>46.5</v>
      </c>
      <c r="H177" s="77">
        <v>209.2</v>
      </c>
      <c r="I177" s="77">
        <v>26</v>
      </c>
      <c r="J177" s="77">
        <v>87.2</v>
      </c>
      <c r="K177" s="77">
        <v>446.4</v>
      </c>
      <c r="L177" s="77">
        <v>20</v>
      </c>
      <c r="M177" s="77">
        <v>1047.7</v>
      </c>
      <c r="P177" s="64">
        <f t="shared" si="23"/>
        <v>0</v>
      </c>
      <c r="Q177" s="64">
        <f t="shared" si="24"/>
        <v>-5.0189744523855398E-2</v>
      </c>
      <c r="R177" s="64">
        <f t="shared" si="25"/>
        <v>0</v>
      </c>
      <c r="S177" s="64">
        <f t="shared" si="26"/>
        <v>0</v>
      </c>
      <c r="T177" s="64">
        <f t="shared" si="27"/>
        <v>0</v>
      </c>
      <c r="U177" s="64">
        <f t="shared" si="28"/>
        <v>0</v>
      </c>
      <c r="V177" s="64">
        <f t="shared" si="29"/>
        <v>0</v>
      </c>
      <c r="W177" s="64">
        <f t="shared" si="30"/>
        <v>1.1474470564769215E-3</v>
      </c>
      <c r="X177" s="64">
        <f t="shared" si="31"/>
        <v>-1.5338746879702495E-2</v>
      </c>
      <c r="Y177" s="64">
        <f t="shared" si="32"/>
        <v>0</v>
      </c>
      <c r="Z177" s="64">
        <f t="shared" si="33"/>
        <v>0</v>
      </c>
    </row>
    <row r="178" spans="1:26" x14ac:dyDescent="0.35">
      <c r="A178" s="4"/>
      <c r="B178" s="78">
        <v>45204</v>
      </c>
      <c r="C178" s="60">
        <v>218.9</v>
      </c>
      <c r="D178" s="60">
        <v>26.6</v>
      </c>
      <c r="E178" s="60">
        <v>210</v>
      </c>
      <c r="F178" s="60">
        <v>286.60000000000002</v>
      </c>
      <c r="G178" s="60">
        <v>46.5</v>
      </c>
      <c r="H178" s="60">
        <v>209.2</v>
      </c>
      <c r="I178" s="60">
        <v>26</v>
      </c>
      <c r="J178" s="60">
        <v>87</v>
      </c>
      <c r="K178" s="60">
        <v>449.1</v>
      </c>
      <c r="L178" s="60">
        <v>20.100000000000001</v>
      </c>
      <c r="M178" s="60">
        <v>1047.7</v>
      </c>
      <c r="P178" s="64">
        <f t="shared" si="23"/>
        <v>0</v>
      </c>
      <c r="Q178" s="64">
        <f t="shared" si="24"/>
        <v>-2.2305757514298162E-2</v>
      </c>
      <c r="R178" s="64">
        <f t="shared" si="25"/>
        <v>9.5283475527184578E-4</v>
      </c>
      <c r="S178" s="64">
        <f t="shared" si="26"/>
        <v>0</v>
      </c>
      <c r="T178" s="64">
        <f t="shared" si="27"/>
        <v>0</v>
      </c>
      <c r="U178" s="64">
        <f t="shared" si="28"/>
        <v>0</v>
      </c>
      <c r="V178" s="64">
        <f t="shared" si="29"/>
        <v>0</v>
      </c>
      <c r="W178" s="64">
        <f t="shared" si="30"/>
        <v>-2.296212260350268E-3</v>
      </c>
      <c r="X178" s="64">
        <f t="shared" si="31"/>
        <v>6.0301690265912311E-3</v>
      </c>
      <c r="Y178" s="64">
        <f t="shared" si="32"/>
        <v>4.9875415110391882E-3</v>
      </c>
      <c r="Z178" s="64">
        <f t="shared" si="33"/>
        <v>0</v>
      </c>
    </row>
    <row r="179" spans="1:26" x14ac:dyDescent="0.35">
      <c r="A179" s="4"/>
      <c r="B179" s="76">
        <v>45207</v>
      </c>
      <c r="C179" s="77">
        <v>218.9</v>
      </c>
      <c r="D179" s="77">
        <v>24.6</v>
      </c>
      <c r="E179" s="77">
        <v>209.8</v>
      </c>
      <c r="F179" s="77">
        <v>286.60000000000002</v>
      </c>
      <c r="G179" s="77">
        <v>46.5</v>
      </c>
      <c r="H179" s="77">
        <v>209.2</v>
      </c>
      <c r="I179" s="77">
        <v>26</v>
      </c>
      <c r="J179" s="77">
        <v>86.9</v>
      </c>
      <c r="K179" s="77">
        <v>445.5</v>
      </c>
      <c r="L179" s="77">
        <v>20.100000000000001</v>
      </c>
      <c r="M179" s="77">
        <v>1047.7</v>
      </c>
      <c r="P179" s="64">
        <f t="shared" si="23"/>
        <v>0</v>
      </c>
      <c r="Q179" s="64">
        <f t="shared" si="24"/>
        <v>-7.8164772849336261E-2</v>
      </c>
      <c r="R179" s="64">
        <f t="shared" si="25"/>
        <v>-9.5283475527185445E-4</v>
      </c>
      <c r="S179" s="64">
        <f t="shared" si="26"/>
        <v>0</v>
      </c>
      <c r="T179" s="64">
        <f t="shared" si="27"/>
        <v>0</v>
      </c>
      <c r="U179" s="64">
        <f t="shared" si="28"/>
        <v>0</v>
      </c>
      <c r="V179" s="64">
        <f t="shared" si="29"/>
        <v>0</v>
      </c>
      <c r="W179" s="64">
        <f t="shared" si="30"/>
        <v>-1.1500863832373297E-3</v>
      </c>
      <c r="X179" s="64">
        <f t="shared" si="31"/>
        <v>-8.0483331828283718E-3</v>
      </c>
      <c r="Y179" s="64">
        <f t="shared" si="32"/>
        <v>0</v>
      </c>
      <c r="Z179" s="64">
        <f t="shared" si="33"/>
        <v>0</v>
      </c>
    </row>
    <row r="180" spans="1:26" x14ac:dyDescent="0.35">
      <c r="A180" s="4"/>
      <c r="B180" s="78">
        <v>45208</v>
      </c>
      <c r="C180" s="60">
        <v>218.9</v>
      </c>
      <c r="D180" s="60">
        <v>24.7</v>
      </c>
      <c r="E180" s="60">
        <v>209.9</v>
      </c>
      <c r="F180" s="60">
        <v>286.60000000000002</v>
      </c>
      <c r="G180" s="60">
        <v>46.5</v>
      </c>
      <c r="H180" s="60">
        <v>209.2</v>
      </c>
      <c r="I180" s="60">
        <v>26</v>
      </c>
      <c r="J180" s="60">
        <v>86.7</v>
      </c>
      <c r="K180" s="60">
        <v>444.2</v>
      </c>
      <c r="L180" s="60">
        <v>19.899999999999999</v>
      </c>
      <c r="M180" s="60">
        <v>1047.7</v>
      </c>
      <c r="P180" s="64">
        <f t="shared" si="23"/>
        <v>0</v>
      </c>
      <c r="Q180" s="64">
        <f t="shared" si="24"/>
        <v>4.0568006956142478E-3</v>
      </c>
      <c r="R180" s="64">
        <f t="shared" si="25"/>
        <v>4.7653086439048656E-4</v>
      </c>
      <c r="S180" s="64">
        <f t="shared" si="26"/>
        <v>0</v>
      </c>
      <c r="T180" s="64">
        <f t="shared" si="27"/>
        <v>0</v>
      </c>
      <c r="U180" s="64">
        <f t="shared" si="28"/>
        <v>0</v>
      </c>
      <c r="V180" s="64">
        <f t="shared" si="29"/>
        <v>0</v>
      </c>
      <c r="W180" s="64">
        <f t="shared" si="30"/>
        <v>-2.3041484848501884E-3</v>
      </c>
      <c r="X180" s="64">
        <f t="shared" si="31"/>
        <v>-2.9223354505369635E-3</v>
      </c>
      <c r="Y180" s="64">
        <f t="shared" si="32"/>
        <v>-1.0000083334583534E-2</v>
      </c>
      <c r="Z180" s="64">
        <f t="shared" si="33"/>
        <v>0</v>
      </c>
    </row>
    <row r="181" spans="1:26" x14ac:dyDescent="0.35">
      <c r="A181" s="4"/>
      <c r="B181" s="76">
        <v>45209</v>
      </c>
      <c r="C181" s="77">
        <v>218.9</v>
      </c>
      <c r="D181" s="77">
        <v>27.1</v>
      </c>
      <c r="E181" s="77">
        <v>210</v>
      </c>
      <c r="F181" s="77">
        <v>286.60000000000002</v>
      </c>
      <c r="G181" s="77">
        <v>46.5</v>
      </c>
      <c r="H181" s="77">
        <v>209.2</v>
      </c>
      <c r="I181" s="77">
        <v>26</v>
      </c>
      <c r="J181" s="77">
        <v>86.7</v>
      </c>
      <c r="K181" s="77">
        <v>444.8</v>
      </c>
      <c r="L181" s="77">
        <v>20.100000000000001</v>
      </c>
      <c r="M181" s="77">
        <v>1047.7</v>
      </c>
      <c r="P181" s="64">
        <f t="shared" si="23"/>
        <v>0</v>
      </c>
      <c r="Q181" s="64">
        <f t="shared" si="24"/>
        <v>9.2730484251723727E-2</v>
      </c>
      <c r="R181" s="64">
        <f t="shared" si="25"/>
        <v>4.7630389088134897E-4</v>
      </c>
      <c r="S181" s="64">
        <f t="shared" si="26"/>
        <v>0</v>
      </c>
      <c r="T181" s="64">
        <f t="shared" si="27"/>
        <v>0</v>
      </c>
      <c r="U181" s="64">
        <f t="shared" si="28"/>
        <v>0</v>
      </c>
      <c r="V181" s="64">
        <f t="shared" si="29"/>
        <v>0</v>
      </c>
      <c r="W181" s="64">
        <f t="shared" si="30"/>
        <v>0</v>
      </c>
      <c r="X181" s="64">
        <f t="shared" si="31"/>
        <v>1.3498314760455336E-3</v>
      </c>
      <c r="Y181" s="64">
        <f t="shared" si="32"/>
        <v>1.0000083334583399E-2</v>
      </c>
      <c r="Z181" s="64">
        <f t="shared" si="33"/>
        <v>0</v>
      </c>
    </row>
    <row r="182" spans="1:26" x14ac:dyDescent="0.35">
      <c r="A182" s="4"/>
      <c r="B182" s="78">
        <v>45210</v>
      </c>
      <c r="C182" s="60">
        <v>218.9</v>
      </c>
      <c r="D182" s="60">
        <v>27.7</v>
      </c>
      <c r="E182" s="60">
        <v>209.8</v>
      </c>
      <c r="F182" s="60">
        <v>286.60000000000002</v>
      </c>
      <c r="G182" s="60">
        <v>46.5</v>
      </c>
      <c r="H182" s="60">
        <v>209.2</v>
      </c>
      <c r="I182" s="60">
        <v>26</v>
      </c>
      <c r="J182" s="60">
        <v>86.7</v>
      </c>
      <c r="K182" s="60">
        <v>449.1</v>
      </c>
      <c r="L182" s="60">
        <v>20</v>
      </c>
      <c r="M182" s="60">
        <v>1047.7</v>
      </c>
      <c r="P182" s="64">
        <f t="shared" si="23"/>
        <v>0</v>
      </c>
      <c r="Q182" s="64">
        <f t="shared" si="24"/>
        <v>2.1898685307637524E-2</v>
      </c>
      <c r="R182" s="64">
        <f t="shared" si="25"/>
        <v>-9.5283475527185445E-4</v>
      </c>
      <c r="S182" s="64">
        <f t="shared" si="26"/>
        <v>0</v>
      </c>
      <c r="T182" s="64">
        <f t="shared" si="27"/>
        <v>0</v>
      </c>
      <c r="U182" s="64">
        <f t="shared" si="28"/>
        <v>0</v>
      </c>
      <c r="V182" s="64">
        <f t="shared" si="29"/>
        <v>0</v>
      </c>
      <c r="W182" s="64">
        <f t="shared" si="30"/>
        <v>0</v>
      </c>
      <c r="X182" s="64">
        <f t="shared" si="31"/>
        <v>9.620837157319876E-3</v>
      </c>
      <c r="Y182" s="64">
        <f t="shared" si="32"/>
        <v>-4.9875415110391622E-3</v>
      </c>
      <c r="Z182" s="64">
        <f t="shared" si="33"/>
        <v>0</v>
      </c>
    </row>
    <row r="183" spans="1:26" x14ac:dyDescent="0.35">
      <c r="A183" s="4"/>
      <c r="B183" s="76">
        <v>45211</v>
      </c>
      <c r="C183" s="77">
        <v>218.9</v>
      </c>
      <c r="D183" s="77">
        <v>28.1</v>
      </c>
      <c r="E183" s="77">
        <v>210</v>
      </c>
      <c r="F183" s="77">
        <v>286.60000000000002</v>
      </c>
      <c r="G183" s="77">
        <v>46.5</v>
      </c>
      <c r="H183" s="77">
        <v>209.2</v>
      </c>
      <c r="I183" s="77">
        <v>26</v>
      </c>
      <c r="J183" s="77">
        <v>86.7</v>
      </c>
      <c r="K183" s="77">
        <v>449.9</v>
      </c>
      <c r="L183" s="77">
        <v>20.100000000000001</v>
      </c>
      <c r="M183" s="77">
        <v>1047.7</v>
      </c>
      <c r="P183" s="64">
        <f t="shared" si="23"/>
        <v>0</v>
      </c>
      <c r="Q183" s="64">
        <f t="shared" si="24"/>
        <v>1.4337163146407249E-2</v>
      </c>
      <c r="R183" s="64">
        <f t="shared" si="25"/>
        <v>9.5283475527184578E-4</v>
      </c>
      <c r="S183" s="64">
        <f t="shared" si="26"/>
        <v>0</v>
      </c>
      <c r="T183" s="64">
        <f t="shared" si="27"/>
        <v>0</v>
      </c>
      <c r="U183" s="64">
        <f t="shared" si="28"/>
        <v>0</v>
      </c>
      <c r="V183" s="64">
        <f t="shared" si="29"/>
        <v>0</v>
      </c>
      <c r="W183" s="64">
        <f t="shared" si="30"/>
        <v>0</v>
      </c>
      <c r="X183" s="64">
        <f t="shared" si="31"/>
        <v>1.7797557534341203E-3</v>
      </c>
      <c r="Y183" s="64">
        <f t="shared" si="32"/>
        <v>4.9875415110391882E-3</v>
      </c>
      <c r="Z183" s="64">
        <f t="shared" si="33"/>
        <v>0</v>
      </c>
    </row>
    <row r="184" spans="1:26" x14ac:dyDescent="0.35">
      <c r="A184" s="4"/>
      <c r="B184" s="78">
        <v>45214</v>
      </c>
      <c r="C184" s="60">
        <v>218.9</v>
      </c>
      <c r="D184" s="60">
        <v>29</v>
      </c>
      <c r="E184" s="60">
        <v>209.9</v>
      </c>
      <c r="F184" s="60">
        <v>286.60000000000002</v>
      </c>
      <c r="G184" s="60">
        <v>46.5</v>
      </c>
      <c r="H184" s="60">
        <v>209.2</v>
      </c>
      <c r="I184" s="60">
        <v>26</v>
      </c>
      <c r="J184" s="60">
        <v>87.1</v>
      </c>
      <c r="K184" s="60">
        <v>449</v>
      </c>
      <c r="L184" s="60">
        <v>20</v>
      </c>
      <c r="M184" s="60">
        <v>1047.7</v>
      </c>
      <c r="P184" s="64">
        <f t="shared" si="23"/>
        <v>0</v>
      </c>
      <c r="Q184" s="64">
        <f t="shared" si="24"/>
        <v>3.1526253646773951E-2</v>
      </c>
      <c r="R184" s="64">
        <f t="shared" si="25"/>
        <v>-4.7630389088130798E-4</v>
      </c>
      <c r="S184" s="64">
        <f t="shared" si="26"/>
        <v>0</v>
      </c>
      <c r="T184" s="64">
        <f t="shared" si="27"/>
        <v>0</v>
      </c>
      <c r="U184" s="64">
        <f t="shared" si="28"/>
        <v>0</v>
      </c>
      <c r="V184" s="64">
        <f t="shared" si="29"/>
        <v>0</v>
      </c>
      <c r="W184" s="64">
        <f t="shared" si="30"/>
        <v>4.6030000719609401E-3</v>
      </c>
      <c r="X184" s="64">
        <f t="shared" si="31"/>
        <v>-2.0024481048722662E-3</v>
      </c>
      <c r="Y184" s="64">
        <f t="shared" si="32"/>
        <v>-4.9875415110391622E-3</v>
      </c>
      <c r="Z184" s="64">
        <f t="shared" si="33"/>
        <v>0</v>
      </c>
    </row>
    <row r="185" spans="1:26" x14ac:dyDescent="0.35">
      <c r="A185" s="4"/>
      <c r="B185" s="76">
        <v>45215</v>
      </c>
      <c r="C185" s="77">
        <v>218.9</v>
      </c>
      <c r="D185" s="77">
        <v>31.9</v>
      </c>
      <c r="E185" s="77">
        <v>210</v>
      </c>
      <c r="F185" s="77">
        <v>286.60000000000002</v>
      </c>
      <c r="G185" s="77">
        <v>46.5</v>
      </c>
      <c r="H185" s="77">
        <v>209.2</v>
      </c>
      <c r="I185" s="77">
        <v>26</v>
      </c>
      <c r="J185" s="77">
        <v>86.7</v>
      </c>
      <c r="K185" s="77">
        <v>460.8</v>
      </c>
      <c r="L185" s="77">
        <v>20.2</v>
      </c>
      <c r="M185" s="77">
        <v>1047.7</v>
      </c>
      <c r="P185" s="64">
        <f t="shared" si="23"/>
        <v>0</v>
      </c>
      <c r="Q185" s="64">
        <f t="shared" si="24"/>
        <v>9.5310179804324741E-2</v>
      </c>
      <c r="R185" s="64">
        <f t="shared" si="25"/>
        <v>4.7630389088134897E-4</v>
      </c>
      <c r="S185" s="64">
        <f t="shared" si="26"/>
        <v>0</v>
      </c>
      <c r="T185" s="64">
        <f t="shared" si="27"/>
        <v>0</v>
      </c>
      <c r="U185" s="64">
        <f t="shared" si="28"/>
        <v>0</v>
      </c>
      <c r="V185" s="64">
        <f t="shared" si="29"/>
        <v>0</v>
      </c>
      <c r="W185" s="64">
        <f t="shared" si="30"/>
        <v>-4.6030000719608543E-3</v>
      </c>
      <c r="X185" s="64">
        <f t="shared" si="31"/>
        <v>2.5941221639427126E-2</v>
      </c>
      <c r="Y185" s="64">
        <f t="shared" si="32"/>
        <v>9.950330853168092E-3</v>
      </c>
      <c r="Z185" s="64">
        <f t="shared" si="33"/>
        <v>0</v>
      </c>
    </row>
    <row r="186" spans="1:26" x14ac:dyDescent="0.35">
      <c r="A186" s="4"/>
      <c r="B186" s="78">
        <v>45216</v>
      </c>
      <c r="C186" s="60">
        <v>218.9</v>
      </c>
      <c r="D186" s="60">
        <v>34.4</v>
      </c>
      <c r="E186" s="60">
        <v>210</v>
      </c>
      <c r="F186" s="60">
        <v>286.60000000000002</v>
      </c>
      <c r="G186" s="60">
        <v>46.5</v>
      </c>
      <c r="H186" s="60">
        <v>209.2</v>
      </c>
      <c r="I186" s="60">
        <v>26</v>
      </c>
      <c r="J186" s="60">
        <v>87.3</v>
      </c>
      <c r="K186" s="60">
        <v>501.1</v>
      </c>
      <c r="L186" s="60">
        <v>20.2</v>
      </c>
      <c r="M186" s="60">
        <v>1047.7</v>
      </c>
      <c r="P186" s="64">
        <f t="shared" si="23"/>
        <v>0</v>
      </c>
      <c r="Q186" s="64">
        <f t="shared" si="24"/>
        <v>7.5450554588553848E-2</v>
      </c>
      <c r="R186" s="64">
        <f t="shared" si="25"/>
        <v>0</v>
      </c>
      <c r="S186" s="64">
        <f t="shared" si="26"/>
        <v>0</v>
      </c>
      <c r="T186" s="64">
        <f t="shared" si="27"/>
        <v>0</v>
      </c>
      <c r="U186" s="64">
        <f t="shared" si="28"/>
        <v>0</v>
      </c>
      <c r="V186" s="64">
        <f t="shared" si="29"/>
        <v>0</v>
      </c>
      <c r="W186" s="64">
        <f t="shared" si="30"/>
        <v>6.8965790590602375E-3</v>
      </c>
      <c r="X186" s="64">
        <f t="shared" si="31"/>
        <v>8.3841572583997576E-2</v>
      </c>
      <c r="Y186" s="64">
        <f t="shared" si="32"/>
        <v>0</v>
      </c>
      <c r="Z186" s="64">
        <f t="shared" si="33"/>
        <v>0</v>
      </c>
    </row>
    <row r="187" spans="1:26" x14ac:dyDescent="0.35">
      <c r="A187" s="4"/>
      <c r="B187" s="76">
        <v>45217</v>
      </c>
      <c r="C187" s="77">
        <v>218.9</v>
      </c>
      <c r="D187" s="77">
        <v>35.299999999999997</v>
      </c>
      <c r="E187" s="77">
        <v>210.3</v>
      </c>
      <c r="F187" s="77">
        <v>286.60000000000002</v>
      </c>
      <c r="G187" s="77">
        <v>46.5</v>
      </c>
      <c r="H187" s="77">
        <v>209.2</v>
      </c>
      <c r="I187" s="77">
        <v>26</v>
      </c>
      <c r="J187" s="77">
        <v>87.7</v>
      </c>
      <c r="K187" s="77">
        <v>513.20000000000005</v>
      </c>
      <c r="L187" s="77">
        <v>20.5</v>
      </c>
      <c r="M187" s="77">
        <v>1047.7</v>
      </c>
      <c r="P187" s="64">
        <f t="shared" si="23"/>
        <v>0</v>
      </c>
      <c r="Q187" s="64">
        <f t="shared" si="24"/>
        <v>2.5826399559898461E-2</v>
      </c>
      <c r="R187" s="64">
        <f t="shared" si="25"/>
        <v>1.4275519911855453E-3</v>
      </c>
      <c r="S187" s="64">
        <f t="shared" si="26"/>
        <v>0</v>
      </c>
      <c r="T187" s="64">
        <f t="shared" si="27"/>
        <v>0</v>
      </c>
      <c r="U187" s="64">
        <f t="shared" si="28"/>
        <v>0</v>
      </c>
      <c r="V187" s="64">
        <f t="shared" si="29"/>
        <v>0</v>
      </c>
      <c r="W187" s="64">
        <f t="shared" si="30"/>
        <v>4.5714365325808188E-3</v>
      </c>
      <c r="X187" s="64">
        <f t="shared" si="31"/>
        <v>2.3859950775802469E-2</v>
      </c>
      <c r="Y187" s="64">
        <f t="shared" si="32"/>
        <v>1.4742281737203431E-2</v>
      </c>
      <c r="Z187" s="64">
        <f t="shared" si="33"/>
        <v>0</v>
      </c>
    </row>
    <row r="188" spans="1:26" x14ac:dyDescent="0.35">
      <c r="A188" s="4"/>
      <c r="B188" s="78">
        <v>45218</v>
      </c>
      <c r="C188" s="60">
        <v>218.9</v>
      </c>
      <c r="D188" s="60">
        <v>35.1</v>
      </c>
      <c r="E188" s="60">
        <v>212</v>
      </c>
      <c r="F188" s="60">
        <v>286.60000000000002</v>
      </c>
      <c r="G188" s="60">
        <v>46.5</v>
      </c>
      <c r="H188" s="60">
        <v>209.2</v>
      </c>
      <c r="I188" s="60">
        <v>26</v>
      </c>
      <c r="J188" s="60">
        <v>87.7</v>
      </c>
      <c r="K188" s="60">
        <v>507.9</v>
      </c>
      <c r="L188" s="60">
        <v>20.3</v>
      </c>
      <c r="M188" s="60">
        <v>1047.7</v>
      </c>
      <c r="P188" s="64">
        <f t="shared" si="23"/>
        <v>0</v>
      </c>
      <c r="Q188" s="64">
        <f t="shared" si="24"/>
        <v>-5.6818334674308343E-3</v>
      </c>
      <c r="R188" s="64">
        <f t="shared" si="25"/>
        <v>8.0511919633584061E-3</v>
      </c>
      <c r="S188" s="64">
        <f t="shared" si="26"/>
        <v>0</v>
      </c>
      <c r="T188" s="64">
        <f t="shared" si="27"/>
        <v>0</v>
      </c>
      <c r="U188" s="64">
        <f t="shared" si="28"/>
        <v>0</v>
      </c>
      <c r="V188" s="64">
        <f t="shared" si="29"/>
        <v>0</v>
      </c>
      <c r="W188" s="64">
        <f t="shared" si="30"/>
        <v>0</v>
      </c>
      <c r="X188" s="64">
        <f t="shared" si="31"/>
        <v>-1.0381054934282215E-2</v>
      </c>
      <c r="Y188" s="64">
        <f t="shared" si="32"/>
        <v>-9.8040000966208556E-3</v>
      </c>
      <c r="Z188" s="64">
        <f t="shared" si="33"/>
        <v>0</v>
      </c>
    </row>
    <row r="189" spans="1:26" x14ac:dyDescent="0.35">
      <c r="A189" s="4"/>
      <c r="B189" s="76">
        <v>45221</v>
      </c>
      <c r="C189" s="77">
        <v>218.9</v>
      </c>
      <c r="D189" s="77">
        <v>34.299999999999997</v>
      </c>
      <c r="E189" s="77">
        <v>209.9</v>
      </c>
      <c r="F189" s="77">
        <v>286.60000000000002</v>
      </c>
      <c r="G189" s="77">
        <v>46.5</v>
      </c>
      <c r="H189" s="77">
        <v>209.2</v>
      </c>
      <c r="I189" s="77">
        <v>26</v>
      </c>
      <c r="J189" s="77">
        <v>87.3</v>
      </c>
      <c r="K189" s="77">
        <v>538</v>
      </c>
      <c r="L189" s="77">
        <v>20</v>
      </c>
      <c r="M189" s="77">
        <v>1047.7</v>
      </c>
      <c r="P189" s="64">
        <f t="shared" si="23"/>
        <v>0</v>
      </c>
      <c r="Q189" s="64">
        <f t="shared" si="24"/>
        <v>-2.3055776299925963E-2</v>
      </c>
      <c r="R189" s="64">
        <f t="shared" si="25"/>
        <v>-9.9550478454251742E-3</v>
      </c>
      <c r="S189" s="64">
        <f t="shared" si="26"/>
        <v>0</v>
      </c>
      <c r="T189" s="64">
        <f t="shared" si="27"/>
        <v>0</v>
      </c>
      <c r="U189" s="64">
        <f t="shared" si="28"/>
        <v>0</v>
      </c>
      <c r="V189" s="64">
        <f t="shared" si="29"/>
        <v>0</v>
      </c>
      <c r="W189" s="64">
        <f t="shared" si="30"/>
        <v>-4.5714365325808769E-3</v>
      </c>
      <c r="X189" s="64">
        <f t="shared" si="31"/>
        <v>5.7573982354585065E-2</v>
      </c>
      <c r="Y189" s="64">
        <f t="shared" si="32"/>
        <v>-1.4888612493750637E-2</v>
      </c>
      <c r="Z189" s="64">
        <f t="shared" si="33"/>
        <v>0</v>
      </c>
    </row>
    <row r="190" spans="1:26" x14ac:dyDescent="0.35">
      <c r="A190" s="4"/>
      <c r="B190" s="78">
        <v>45222</v>
      </c>
      <c r="C190" s="60">
        <v>218.9</v>
      </c>
      <c r="D190" s="60">
        <v>31.2</v>
      </c>
      <c r="E190" s="60">
        <v>210.3</v>
      </c>
      <c r="F190" s="60">
        <v>286.60000000000002</v>
      </c>
      <c r="G190" s="60">
        <v>46.5</v>
      </c>
      <c r="H190" s="60">
        <v>209.2</v>
      </c>
      <c r="I190" s="60">
        <v>26</v>
      </c>
      <c r="J190" s="60">
        <v>86.8</v>
      </c>
      <c r="K190" s="60">
        <v>548.79999999999995</v>
      </c>
      <c r="L190" s="60">
        <v>20.2</v>
      </c>
      <c r="M190" s="60">
        <v>1047.7</v>
      </c>
      <c r="P190" s="64">
        <f t="shared" si="23"/>
        <v>0</v>
      </c>
      <c r="Q190" s="64">
        <f t="shared" si="24"/>
        <v>-9.4727259356457497E-2</v>
      </c>
      <c r="R190" s="64">
        <f t="shared" si="25"/>
        <v>1.9038558820669059E-3</v>
      </c>
      <c r="S190" s="64">
        <f t="shared" si="26"/>
        <v>0</v>
      </c>
      <c r="T190" s="64">
        <f t="shared" si="27"/>
        <v>0</v>
      </c>
      <c r="U190" s="64">
        <f t="shared" si="28"/>
        <v>0</v>
      </c>
      <c r="V190" s="64">
        <f t="shared" si="29"/>
        <v>0</v>
      </c>
      <c r="W190" s="64">
        <f t="shared" si="30"/>
        <v>-5.7438411792520147E-3</v>
      </c>
      <c r="X190" s="64">
        <f t="shared" si="31"/>
        <v>1.9875516249891052E-2</v>
      </c>
      <c r="Y190" s="64">
        <f t="shared" si="32"/>
        <v>9.950330853168092E-3</v>
      </c>
      <c r="Z190" s="64">
        <f t="shared" si="33"/>
        <v>0</v>
      </c>
    </row>
    <row r="191" spans="1:26" x14ac:dyDescent="0.35">
      <c r="A191" s="4"/>
      <c r="B191" s="76">
        <v>45224</v>
      </c>
      <c r="C191" s="77">
        <v>218.9</v>
      </c>
      <c r="D191" s="77">
        <v>31.3</v>
      </c>
      <c r="E191" s="77">
        <v>210.3</v>
      </c>
      <c r="F191" s="77">
        <v>286.60000000000002</v>
      </c>
      <c r="G191" s="77">
        <v>46.5</v>
      </c>
      <c r="H191" s="77">
        <v>209.2</v>
      </c>
      <c r="I191" s="77">
        <v>26</v>
      </c>
      <c r="J191" s="77">
        <v>87.3</v>
      </c>
      <c r="K191" s="77">
        <v>527</v>
      </c>
      <c r="L191" s="77">
        <v>21.5</v>
      </c>
      <c r="M191" s="77">
        <v>1047.7</v>
      </c>
      <c r="P191" s="64">
        <f t="shared" si="23"/>
        <v>0</v>
      </c>
      <c r="Q191" s="64">
        <f t="shared" si="24"/>
        <v>3.2000027306708497E-3</v>
      </c>
      <c r="R191" s="64">
        <f t="shared" si="25"/>
        <v>0</v>
      </c>
      <c r="S191" s="64">
        <f t="shared" si="26"/>
        <v>0</v>
      </c>
      <c r="T191" s="64">
        <f t="shared" si="27"/>
        <v>0</v>
      </c>
      <c r="U191" s="64">
        <f t="shared" si="28"/>
        <v>0</v>
      </c>
      <c r="V191" s="64">
        <f t="shared" si="29"/>
        <v>0</v>
      </c>
      <c r="W191" s="64">
        <f t="shared" si="30"/>
        <v>5.7438411792520927E-3</v>
      </c>
      <c r="X191" s="64">
        <f t="shared" si="31"/>
        <v>-4.0533527870313037E-2</v>
      </c>
      <c r="Y191" s="64">
        <f t="shared" si="32"/>
        <v>6.237033072645809E-2</v>
      </c>
      <c r="Z191" s="64">
        <f t="shared" si="33"/>
        <v>0</v>
      </c>
    </row>
    <row r="192" spans="1:26" x14ac:dyDescent="0.35">
      <c r="A192" s="4"/>
      <c r="B192" s="78">
        <v>45225</v>
      </c>
      <c r="C192" s="60">
        <v>218.9</v>
      </c>
      <c r="D192" s="60">
        <v>30.5</v>
      </c>
      <c r="E192" s="60">
        <v>210.9</v>
      </c>
      <c r="F192" s="60">
        <v>286.60000000000002</v>
      </c>
      <c r="G192" s="60">
        <v>46.5</v>
      </c>
      <c r="H192" s="60">
        <v>209.2</v>
      </c>
      <c r="I192" s="60">
        <v>26</v>
      </c>
      <c r="J192" s="60">
        <v>87.4</v>
      </c>
      <c r="K192" s="60">
        <v>510.1</v>
      </c>
      <c r="L192" s="60">
        <v>22.4</v>
      </c>
      <c r="M192" s="60">
        <v>1047.7</v>
      </c>
      <c r="P192" s="64">
        <f t="shared" si="23"/>
        <v>0</v>
      </c>
      <c r="Q192" s="64">
        <f t="shared" si="24"/>
        <v>-2.5891413932741591E-2</v>
      </c>
      <c r="R192" s="64">
        <f t="shared" si="25"/>
        <v>2.8490047760748711E-3</v>
      </c>
      <c r="S192" s="64">
        <f t="shared" si="26"/>
        <v>0</v>
      </c>
      <c r="T192" s="64">
        <f t="shared" si="27"/>
        <v>0</v>
      </c>
      <c r="U192" s="64">
        <f t="shared" si="28"/>
        <v>0</v>
      </c>
      <c r="V192" s="64">
        <f t="shared" si="29"/>
        <v>0</v>
      </c>
      <c r="W192" s="64">
        <f t="shared" si="30"/>
        <v>1.1448198159332513E-3</v>
      </c>
      <c r="X192" s="64">
        <f t="shared" si="31"/>
        <v>-3.2593763612481376E-2</v>
      </c>
      <c r="Y192" s="64">
        <f t="shared" si="32"/>
        <v>4.1008023727377038E-2</v>
      </c>
      <c r="Z192" s="64">
        <f t="shared" si="33"/>
        <v>0</v>
      </c>
    </row>
    <row r="193" spans="1:26" x14ac:dyDescent="0.35">
      <c r="A193" s="4"/>
      <c r="B193" s="76">
        <v>45228</v>
      </c>
      <c r="C193" s="77">
        <v>218.9</v>
      </c>
      <c r="D193" s="77">
        <v>33.5</v>
      </c>
      <c r="E193" s="77">
        <v>211</v>
      </c>
      <c r="F193" s="77">
        <v>286.60000000000002</v>
      </c>
      <c r="G193" s="77">
        <v>46.5</v>
      </c>
      <c r="H193" s="77">
        <v>209.2</v>
      </c>
      <c r="I193" s="77">
        <v>26</v>
      </c>
      <c r="J193" s="77">
        <v>88.9</v>
      </c>
      <c r="K193" s="77">
        <v>509.1</v>
      </c>
      <c r="L193" s="77">
        <v>22</v>
      </c>
      <c r="M193" s="77">
        <v>1047.7</v>
      </c>
      <c r="P193" s="64">
        <f t="shared" si="23"/>
        <v>0</v>
      </c>
      <c r="Q193" s="64">
        <f t="shared" si="24"/>
        <v>9.3818755217654912E-2</v>
      </c>
      <c r="R193" s="64">
        <f t="shared" si="25"/>
        <v>4.7404599133756746E-4</v>
      </c>
      <c r="S193" s="64">
        <f t="shared" si="26"/>
        <v>0</v>
      </c>
      <c r="T193" s="64">
        <f t="shared" si="27"/>
        <v>0</v>
      </c>
      <c r="U193" s="64">
        <f t="shared" si="28"/>
        <v>0</v>
      </c>
      <c r="V193" s="64">
        <f t="shared" si="29"/>
        <v>0</v>
      </c>
      <c r="W193" s="64">
        <f t="shared" si="30"/>
        <v>1.701685985836901E-2</v>
      </c>
      <c r="X193" s="64">
        <f t="shared" si="31"/>
        <v>-1.9623240205905771E-3</v>
      </c>
      <c r="Y193" s="64">
        <f t="shared" si="32"/>
        <v>-1.801850550267825E-2</v>
      </c>
      <c r="Z193" s="64">
        <f t="shared" si="33"/>
        <v>0</v>
      </c>
    </row>
    <row r="194" spans="1:26" x14ac:dyDescent="0.35">
      <c r="A194" s="4"/>
      <c r="B194" s="78">
        <v>45229</v>
      </c>
      <c r="C194" s="60">
        <v>218.9</v>
      </c>
      <c r="D194" s="60">
        <v>36.799999999999997</v>
      </c>
      <c r="E194" s="60">
        <v>211.2</v>
      </c>
      <c r="F194" s="60">
        <v>286.60000000000002</v>
      </c>
      <c r="G194" s="60">
        <v>46.5</v>
      </c>
      <c r="H194" s="60">
        <v>209.2</v>
      </c>
      <c r="I194" s="60">
        <v>26</v>
      </c>
      <c r="J194" s="60">
        <v>88.6</v>
      </c>
      <c r="K194" s="60">
        <v>512.5</v>
      </c>
      <c r="L194" s="60">
        <v>21.6</v>
      </c>
      <c r="M194" s="60">
        <v>1047.7</v>
      </c>
      <c r="P194" s="64">
        <f t="shared" si="23"/>
        <v>0</v>
      </c>
      <c r="Q194" s="64">
        <f t="shared" si="24"/>
        <v>9.3952406343864509E-2</v>
      </c>
      <c r="R194" s="64">
        <f t="shared" si="25"/>
        <v>9.4741835603981102E-4</v>
      </c>
      <c r="S194" s="64">
        <f t="shared" si="26"/>
        <v>0</v>
      </c>
      <c r="T194" s="64">
        <f t="shared" si="27"/>
        <v>0</v>
      </c>
      <c r="U194" s="64">
        <f t="shared" si="28"/>
        <v>0</v>
      </c>
      <c r="V194" s="64">
        <f t="shared" si="29"/>
        <v>0</v>
      </c>
      <c r="W194" s="64">
        <f t="shared" si="30"/>
        <v>-3.3802849088237518E-3</v>
      </c>
      <c r="X194" s="64">
        <f t="shared" si="31"/>
        <v>6.656250104272972E-3</v>
      </c>
      <c r="Y194" s="64">
        <f t="shared" si="32"/>
        <v>-1.834913866819643E-2</v>
      </c>
      <c r="Z194" s="64">
        <f t="shared" si="33"/>
        <v>0</v>
      </c>
    </row>
    <row r="195" spans="1:26" x14ac:dyDescent="0.35">
      <c r="A195" s="4"/>
      <c r="B195" s="76">
        <v>45230</v>
      </c>
      <c r="C195" s="77">
        <v>218.9</v>
      </c>
      <c r="D195" s="77">
        <v>37.200000000000003</v>
      </c>
      <c r="E195" s="77">
        <v>211.1</v>
      </c>
      <c r="F195" s="77">
        <v>286.60000000000002</v>
      </c>
      <c r="G195" s="77">
        <v>46.5</v>
      </c>
      <c r="H195" s="77">
        <v>209.2</v>
      </c>
      <c r="I195" s="77">
        <v>26</v>
      </c>
      <c r="J195" s="77">
        <v>88.5</v>
      </c>
      <c r="K195" s="77">
        <v>501.3</v>
      </c>
      <c r="L195" s="77">
        <v>21.3</v>
      </c>
      <c r="M195" s="77">
        <v>1047.7</v>
      </c>
      <c r="P195" s="64">
        <f t="shared" si="23"/>
        <v>0</v>
      </c>
      <c r="Q195" s="64">
        <f t="shared" si="24"/>
        <v>1.0810916104215676E-2</v>
      </c>
      <c r="R195" s="64">
        <f t="shared" si="25"/>
        <v>-4.7359697783149569E-4</v>
      </c>
      <c r="S195" s="64">
        <f t="shared" si="26"/>
        <v>0</v>
      </c>
      <c r="T195" s="64">
        <f t="shared" si="27"/>
        <v>0</v>
      </c>
      <c r="U195" s="64">
        <f t="shared" si="28"/>
        <v>0</v>
      </c>
      <c r="V195" s="64">
        <f t="shared" si="29"/>
        <v>0</v>
      </c>
      <c r="W195" s="64">
        <f t="shared" si="30"/>
        <v>-1.129305597151414E-3</v>
      </c>
      <c r="X195" s="64">
        <f t="shared" si="31"/>
        <v>-2.2095986743105544E-2</v>
      </c>
      <c r="Y195" s="64">
        <f t="shared" si="32"/>
        <v>-1.3986241974739952E-2</v>
      </c>
      <c r="Z195" s="64">
        <f t="shared" si="33"/>
        <v>0</v>
      </c>
    </row>
    <row r="196" spans="1:26" x14ac:dyDescent="0.35">
      <c r="A196" s="4"/>
      <c r="B196" s="78">
        <v>45231</v>
      </c>
      <c r="C196" s="60">
        <v>218.9</v>
      </c>
      <c r="D196" s="60">
        <v>36.6</v>
      </c>
      <c r="E196" s="60">
        <v>211.1</v>
      </c>
      <c r="F196" s="60">
        <v>286.60000000000002</v>
      </c>
      <c r="G196" s="60">
        <v>46.5</v>
      </c>
      <c r="H196" s="60">
        <v>209.2</v>
      </c>
      <c r="I196" s="60">
        <v>26</v>
      </c>
      <c r="J196" s="60">
        <v>89.1</v>
      </c>
      <c r="K196" s="60">
        <v>488.8</v>
      </c>
      <c r="L196" s="60">
        <v>21.2</v>
      </c>
      <c r="M196" s="60">
        <v>1047.7</v>
      </c>
      <c r="P196" s="64">
        <f t="shared" si="23"/>
        <v>0</v>
      </c>
      <c r="Q196" s="64">
        <f t="shared" si="24"/>
        <v>-1.6260520871780291E-2</v>
      </c>
      <c r="R196" s="64">
        <f t="shared" si="25"/>
        <v>0</v>
      </c>
      <c r="S196" s="64">
        <f t="shared" si="26"/>
        <v>0</v>
      </c>
      <c r="T196" s="64">
        <f t="shared" si="27"/>
        <v>0</v>
      </c>
      <c r="U196" s="64">
        <f t="shared" si="28"/>
        <v>0</v>
      </c>
      <c r="V196" s="64">
        <f t="shared" si="29"/>
        <v>0</v>
      </c>
      <c r="W196" s="64">
        <f t="shared" si="30"/>
        <v>6.7567824628796871E-3</v>
      </c>
      <c r="X196" s="64">
        <f t="shared" si="31"/>
        <v>-2.5251316412072171E-2</v>
      </c>
      <c r="Y196" s="64">
        <f t="shared" si="32"/>
        <v>-4.7058910374127277E-3</v>
      </c>
      <c r="Z196" s="64">
        <f t="shared" si="33"/>
        <v>0</v>
      </c>
    </row>
    <row r="197" spans="1:26" x14ac:dyDescent="0.35">
      <c r="A197" s="4"/>
      <c r="B197" s="76">
        <v>45232</v>
      </c>
      <c r="C197" s="77">
        <v>218.9</v>
      </c>
      <c r="D197" s="77">
        <v>40.200000000000003</v>
      </c>
      <c r="E197" s="77">
        <v>211.2</v>
      </c>
      <c r="F197" s="77">
        <v>286.60000000000002</v>
      </c>
      <c r="G197" s="77">
        <v>46.5</v>
      </c>
      <c r="H197" s="77">
        <v>209.2</v>
      </c>
      <c r="I197" s="77">
        <v>26</v>
      </c>
      <c r="J197" s="77">
        <v>88.5</v>
      </c>
      <c r="K197" s="77">
        <v>475.9</v>
      </c>
      <c r="L197" s="77">
        <v>21.1</v>
      </c>
      <c r="M197" s="77">
        <v>1047.7</v>
      </c>
      <c r="P197" s="64">
        <f t="shared" ref="P197:P260" si="34">LN(C197/C196)</f>
        <v>0</v>
      </c>
      <c r="Q197" s="64">
        <f t="shared" ref="Q197:Q260" si="35">LN(D197/D196)</f>
        <v>9.3818755217654912E-2</v>
      </c>
      <c r="R197" s="64">
        <f t="shared" ref="R197:R260" si="36">LN(E197/E196)</f>
        <v>4.735969778314063E-4</v>
      </c>
      <c r="S197" s="64">
        <f t="shared" ref="S197:S260" si="37">LN(F197/F196)</f>
        <v>0</v>
      </c>
      <c r="T197" s="64">
        <f t="shared" ref="T197:T260" si="38">LN(G197/G196)</f>
        <v>0</v>
      </c>
      <c r="U197" s="64">
        <f t="shared" ref="U197:U260" si="39">LN(H197/H196)</f>
        <v>0</v>
      </c>
      <c r="V197" s="64">
        <f t="shared" ref="V197:V260" si="40">LN(I197/I196)</f>
        <v>0</v>
      </c>
      <c r="W197" s="64">
        <f t="shared" ref="W197:W260" si="41">LN(J197/J196)</f>
        <v>-6.7567824628797625E-3</v>
      </c>
      <c r="X197" s="64">
        <f t="shared" ref="X197:X260" si="42">LN(K197/K196)</f>
        <v>-2.6745659730320906E-2</v>
      </c>
      <c r="Y197" s="64">
        <f t="shared" ref="Y197:Y260" si="43">LN(L197/L196)</f>
        <v>-4.7281411959459001E-3</v>
      </c>
      <c r="Z197" s="64">
        <f t="shared" ref="Z197:Z260" si="44">LN(M197/M196)</f>
        <v>0</v>
      </c>
    </row>
    <row r="198" spans="1:26" x14ac:dyDescent="0.35">
      <c r="A198" s="4"/>
      <c r="B198" s="78">
        <v>45235</v>
      </c>
      <c r="C198" s="60">
        <v>218.9</v>
      </c>
      <c r="D198" s="60">
        <v>44.2</v>
      </c>
      <c r="E198" s="60">
        <v>211.1</v>
      </c>
      <c r="F198" s="60">
        <v>286.60000000000002</v>
      </c>
      <c r="G198" s="60">
        <v>46.5</v>
      </c>
      <c r="H198" s="60">
        <v>209.2</v>
      </c>
      <c r="I198" s="60">
        <v>26</v>
      </c>
      <c r="J198" s="60">
        <v>87.8</v>
      </c>
      <c r="K198" s="60">
        <v>476</v>
      </c>
      <c r="L198" s="60">
        <v>21.4</v>
      </c>
      <c r="M198" s="60">
        <v>1047.7</v>
      </c>
      <c r="P198" s="64">
        <f t="shared" si="34"/>
        <v>0</v>
      </c>
      <c r="Q198" s="64">
        <f t="shared" si="35"/>
        <v>9.485779345867705E-2</v>
      </c>
      <c r="R198" s="64">
        <f t="shared" si="36"/>
        <v>-4.7359697783149569E-4</v>
      </c>
      <c r="S198" s="64">
        <f t="shared" si="37"/>
        <v>0</v>
      </c>
      <c r="T198" s="64">
        <f t="shared" si="38"/>
        <v>0</v>
      </c>
      <c r="U198" s="64">
        <f t="shared" si="39"/>
        <v>0</v>
      </c>
      <c r="V198" s="64">
        <f t="shared" si="40"/>
        <v>0</v>
      </c>
      <c r="W198" s="64">
        <f t="shared" si="41"/>
        <v>-7.9410513728129187E-3</v>
      </c>
      <c r="X198" s="64">
        <f t="shared" si="42"/>
        <v>2.1010610435530749E-4</v>
      </c>
      <c r="Y198" s="64">
        <f t="shared" si="43"/>
        <v>1.4117881545784803E-2</v>
      </c>
      <c r="Z198" s="64">
        <f t="shared" si="44"/>
        <v>0</v>
      </c>
    </row>
    <row r="199" spans="1:26" x14ac:dyDescent="0.35">
      <c r="A199" s="4"/>
      <c r="B199" s="76">
        <v>45236</v>
      </c>
      <c r="C199" s="77">
        <v>218.9</v>
      </c>
      <c r="D199" s="77">
        <v>48.3</v>
      </c>
      <c r="E199" s="77">
        <v>210.9</v>
      </c>
      <c r="F199" s="77">
        <v>286.60000000000002</v>
      </c>
      <c r="G199" s="77">
        <v>46.5</v>
      </c>
      <c r="H199" s="77">
        <v>209.2</v>
      </c>
      <c r="I199" s="77">
        <v>26</v>
      </c>
      <c r="J199" s="77">
        <v>88.1</v>
      </c>
      <c r="K199" s="77">
        <v>494.9</v>
      </c>
      <c r="L199" s="77">
        <v>21.3</v>
      </c>
      <c r="M199" s="77">
        <v>1047.7</v>
      </c>
      <c r="P199" s="64">
        <f t="shared" si="34"/>
        <v>0</v>
      </c>
      <c r="Q199" s="64">
        <f t="shared" si="35"/>
        <v>8.8706771574874457E-2</v>
      </c>
      <c r="R199" s="64">
        <f t="shared" si="36"/>
        <v>-9.4786736954597306E-4</v>
      </c>
      <c r="S199" s="64">
        <f t="shared" si="37"/>
        <v>0</v>
      </c>
      <c r="T199" s="64">
        <f t="shared" si="38"/>
        <v>0</v>
      </c>
      <c r="U199" s="64">
        <f t="shared" si="39"/>
        <v>0</v>
      </c>
      <c r="V199" s="64">
        <f t="shared" si="40"/>
        <v>0</v>
      </c>
      <c r="W199" s="64">
        <f t="shared" si="41"/>
        <v>3.4110323010629008E-3</v>
      </c>
      <c r="X199" s="64">
        <f t="shared" si="42"/>
        <v>3.8937867726420237E-2</v>
      </c>
      <c r="Y199" s="64">
        <f t="shared" si="43"/>
        <v>-4.6838493124263143E-3</v>
      </c>
      <c r="Z199" s="64">
        <f t="shared" si="44"/>
        <v>0</v>
      </c>
    </row>
    <row r="200" spans="1:26" x14ac:dyDescent="0.35">
      <c r="A200" s="4"/>
      <c r="B200" s="78">
        <v>45237</v>
      </c>
      <c r="C200" s="60">
        <v>218.9</v>
      </c>
      <c r="D200" s="60">
        <v>48.1</v>
      </c>
      <c r="E200" s="60">
        <v>210.3</v>
      </c>
      <c r="F200" s="60">
        <v>286.60000000000002</v>
      </c>
      <c r="G200" s="60">
        <v>46.5</v>
      </c>
      <c r="H200" s="60">
        <v>209.2</v>
      </c>
      <c r="I200" s="60">
        <v>26</v>
      </c>
      <c r="J200" s="60">
        <v>88.3</v>
      </c>
      <c r="K200" s="60">
        <v>479.4</v>
      </c>
      <c r="L200" s="60">
        <v>21.4</v>
      </c>
      <c r="M200" s="60">
        <v>1047.7</v>
      </c>
      <c r="P200" s="64">
        <f t="shared" si="34"/>
        <v>0</v>
      </c>
      <c r="Q200" s="64">
        <f t="shared" si="35"/>
        <v>-4.1493835468113657E-3</v>
      </c>
      <c r="R200" s="64">
        <f t="shared" si="36"/>
        <v>-2.849004776074826E-3</v>
      </c>
      <c r="S200" s="64">
        <f t="shared" si="37"/>
        <v>0</v>
      </c>
      <c r="T200" s="64">
        <f t="shared" si="38"/>
        <v>0</v>
      </c>
      <c r="U200" s="64">
        <f t="shared" si="39"/>
        <v>0</v>
      </c>
      <c r="V200" s="64">
        <f t="shared" si="40"/>
        <v>0</v>
      </c>
      <c r="W200" s="64">
        <f t="shared" si="41"/>
        <v>2.2675746677805605E-3</v>
      </c>
      <c r="X200" s="64">
        <f t="shared" si="42"/>
        <v>-3.1820399957556394E-2</v>
      </c>
      <c r="Y200" s="64">
        <f t="shared" si="43"/>
        <v>4.6838493124262163E-3</v>
      </c>
      <c r="Z200" s="64">
        <f t="shared" si="44"/>
        <v>0</v>
      </c>
    </row>
    <row r="201" spans="1:26" x14ac:dyDescent="0.35">
      <c r="A201" s="4"/>
      <c r="B201" s="76">
        <v>45238</v>
      </c>
      <c r="C201" s="77">
        <v>218.9</v>
      </c>
      <c r="D201" s="77">
        <v>51.6</v>
      </c>
      <c r="E201" s="77">
        <v>210.3</v>
      </c>
      <c r="F201" s="77">
        <v>286.60000000000002</v>
      </c>
      <c r="G201" s="77">
        <v>46.5</v>
      </c>
      <c r="H201" s="77">
        <v>209.2</v>
      </c>
      <c r="I201" s="77">
        <v>26</v>
      </c>
      <c r="J201" s="77">
        <v>88.1</v>
      </c>
      <c r="K201" s="77">
        <v>478.1</v>
      </c>
      <c r="L201" s="77">
        <v>21.3</v>
      </c>
      <c r="M201" s="77">
        <v>1047.7</v>
      </c>
      <c r="P201" s="64">
        <f t="shared" si="34"/>
        <v>0</v>
      </c>
      <c r="Q201" s="64">
        <f t="shared" si="35"/>
        <v>7.0239495375801611E-2</v>
      </c>
      <c r="R201" s="64">
        <f t="shared" si="36"/>
        <v>0</v>
      </c>
      <c r="S201" s="64">
        <f t="shared" si="37"/>
        <v>0</v>
      </c>
      <c r="T201" s="64">
        <f t="shared" si="38"/>
        <v>0</v>
      </c>
      <c r="U201" s="64">
        <f t="shared" si="39"/>
        <v>0</v>
      </c>
      <c r="V201" s="64">
        <f t="shared" si="40"/>
        <v>0</v>
      </c>
      <c r="W201" s="64">
        <f t="shared" si="41"/>
        <v>-2.2675746677805458E-3</v>
      </c>
      <c r="X201" s="64">
        <f t="shared" si="42"/>
        <v>-2.7154063682262542E-3</v>
      </c>
      <c r="Y201" s="64">
        <f t="shared" si="43"/>
        <v>-4.6838493124263143E-3</v>
      </c>
      <c r="Z201" s="64">
        <f t="shared" si="44"/>
        <v>0</v>
      </c>
    </row>
    <row r="202" spans="1:26" x14ac:dyDescent="0.35">
      <c r="A202" s="4"/>
      <c r="B202" s="78">
        <v>45239</v>
      </c>
      <c r="C202" s="60">
        <v>218.9</v>
      </c>
      <c r="D202" s="60">
        <v>56.4</v>
      </c>
      <c r="E202" s="60">
        <v>210</v>
      </c>
      <c r="F202" s="60">
        <v>286.60000000000002</v>
      </c>
      <c r="G202" s="60">
        <v>46.5</v>
      </c>
      <c r="H202" s="60">
        <v>209.9</v>
      </c>
      <c r="I202" s="60">
        <v>26</v>
      </c>
      <c r="J202" s="60">
        <v>88</v>
      </c>
      <c r="K202" s="60">
        <v>471.5</v>
      </c>
      <c r="L202" s="60">
        <v>21.1</v>
      </c>
      <c r="M202" s="60">
        <v>1047.7</v>
      </c>
      <c r="P202" s="64">
        <f t="shared" si="34"/>
        <v>0</v>
      </c>
      <c r="Q202" s="64">
        <f t="shared" si="35"/>
        <v>8.8947486016496116E-2</v>
      </c>
      <c r="R202" s="64">
        <f t="shared" si="36"/>
        <v>-1.427551991185446E-3</v>
      </c>
      <c r="S202" s="64">
        <f t="shared" si="37"/>
        <v>0</v>
      </c>
      <c r="T202" s="64">
        <f t="shared" si="38"/>
        <v>0</v>
      </c>
      <c r="U202" s="64">
        <f t="shared" si="39"/>
        <v>3.3404946358196602E-3</v>
      </c>
      <c r="V202" s="64">
        <f t="shared" si="40"/>
        <v>0</v>
      </c>
      <c r="W202" s="64">
        <f t="shared" si="41"/>
        <v>-1.1357184639272685E-3</v>
      </c>
      <c r="X202" s="64">
        <f t="shared" si="42"/>
        <v>-1.3900813558545539E-2</v>
      </c>
      <c r="Y202" s="64">
        <f t="shared" si="43"/>
        <v>-9.4340322333585289E-3</v>
      </c>
      <c r="Z202" s="64">
        <f t="shared" si="44"/>
        <v>0</v>
      </c>
    </row>
    <row r="203" spans="1:26" x14ac:dyDescent="0.35">
      <c r="A203" s="4"/>
      <c r="B203" s="76">
        <v>45242</v>
      </c>
      <c r="C203" s="77">
        <v>218.9</v>
      </c>
      <c r="D203" s="77">
        <v>62</v>
      </c>
      <c r="E203" s="77">
        <v>210.2</v>
      </c>
      <c r="F203" s="77">
        <v>286.60000000000002</v>
      </c>
      <c r="G203" s="77">
        <v>46.5</v>
      </c>
      <c r="H203" s="77">
        <v>209.2</v>
      </c>
      <c r="I203" s="77">
        <v>26</v>
      </c>
      <c r="J203" s="77">
        <v>87.9</v>
      </c>
      <c r="K203" s="77">
        <v>459.5</v>
      </c>
      <c r="L203" s="77">
        <v>20.5</v>
      </c>
      <c r="M203" s="77">
        <v>1047.7</v>
      </c>
      <c r="P203" s="64">
        <f t="shared" si="34"/>
        <v>0</v>
      </c>
      <c r="Q203" s="64">
        <f t="shared" si="35"/>
        <v>9.4665226541078271E-2</v>
      </c>
      <c r="R203" s="64">
        <f t="shared" si="36"/>
        <v>9.5192772538193397E-4</v>
      </c>
      <c r="S203" s="64">
        <f t="shared" si="37"/>
        <v>0</v>
      </c>
      <c r="T203" s="64">
        <f t="shared" si="38"/>
        <v>0</v>
      </c>
      <c r="U203" s="64">
        <f t="shared" si="39"/>
        <v>-3.3404946358194989E-3</v>
      </c>
      <c r="V203" s="64">
        <f t="shared" si="40"/>
        <v>0</v>
      </c>
      <c r="W203" s="64">
        <f t="shared" si="41"/>
        <v>-1.1370097870751247E-3</v>
      </c>
      <c r="X203" s="64">
        <f t="shared" si="42"/>
        <v>-2.5780160277770414E-2</v>
      </c>
      <c r="Y203" s="64">
        <f t="shared" si="43"/>
        <v>-2.8848154337658392E-2</v>
      </c>
      <c r="Z203" s="64">
        <f t="shared" si="44"/>
        <v>0</v>
      </c>
    </row>
    <row r="204" spans="1:26" x14ac:dyDescent="0.35">
      <c r="A204" s="4"/>
      <c r="B204" s="78">
        <v>45243</v>
      </c>
      <c r="C204" s="60">
        <v>218.9</v>
      </c>
      <c r="D204" s="60">
        <v>61.9</v>
      </c>
      <c r="E204" s="60">
        <v>209.9</v>
      </c>
      <c r="F204" s="60">
        <v>286.60000000000002</v>
      </c>
      <c r="G204" s="60">
        <v>46.5</v>
      </c>
      <c r="H204" s="60">
        <v>209.2</v>
      </c>
      <c r="I204" s="60">
        <v>26</v>
      </c>
      <c r="J204" s="60">
        <v>87.9</v>
      </c>
      <c r="K204" s="60">
        <v>462.4</v>
      </c>
      <c r="L204" s="60">
        <v>20.6</v>
      </c>
      <c r="M204" s="60">
        <v>1047.7</v>
      </c>
      <c r="P204" s="64">
        <f t="shared" si="34"/>
        <v>0</v>
      </c>
      <c r="Q204" s="64">
        <f t="shared" si="35"/>
        <v>-1.6142053545411135E-3</v>
      </c>
      <c r="R204" s="64">
        <f t="shared" si="36"/>
        <v>-1.4282316162633889E-3</v>
      </c>
      <c r="S204" s="64">
        <f t="shared" si="37"/>
        <v>0</v>
      </c>
      <c r="T204" s="64">
        <f t="shared" si="38"/>
        <v>0</v>
      </c>
      <c r="U204" s="64">
        <f t="shared" si="39"/>
        <v>0</v>
      </c>
      <c r="V204" s="64">
        <f t="shared" si="40"/>
        <v>0</v>
      </c>
      <c r="W204" s="64">
        <f t="shared" si="41"/>
        <v>0</v>
      </c>
      <c r="X204" s="64">
        <f t="shared" si="42"/>
        <v>6.2913755624259618E-3</v>
      </c>
      <c r="Y204" s="64">
        <f t="shared" si="43"/>
        <v>4.8661896511729063E-3</v>
      </c>
      <c r="Z204" s="64">
        <f t="shared" si="44"/>
        <v>0</v>
      </c>
    </row>
    <row r="205" spans="1:26" x14ac:dyDescent="0.35">
      <c r="A205" s="4"/>
      <c r="B205" s="76">
        <v>45244</v>
      </c>
      <c r="C205" s="77">
        <v>218.9</v>
      </c>
      <c r="D205" s="77">
        <v>60.1</v>
      </c>
      <c r="E205" s="77">
        <v>210.8</v>
      </c>
      <c r="F205" s="77">
        <v>286.60000000000002</v>
      </c>
      <c r="G205" s="77">
        <v>46.5</v>
      </c>
      <c r="H205" s="77">
        <v>209.2</v>
      </c>
      <c r="I205" s="77">
        <v>26</v>
      </c>
      <c r="J205" s="77">
        <v>87.8</v>
      </c>
      <c r="K205" s="77">
        <v>462.7</v>
      </c>
      <c r="L205" s="77">
        <v>21</v>
      </c>
      <c r="M205" s="77">
        <v>1047.7</v>
      </c>
      <c r="P205" s="64">
        <f t="shared" si="34"/>
        <v>0</v>
      </c>
      <c r="Q205" s="64">
        <f t="shared" si="35"/>
        <v>-2.951033814938845E-2</v>
      </c>
      <c r="R205" s="64">
        <f t="shared" si="36"/>
        <v>4.2785898406199323E-3</v>
      </c>
      <c r="S205" s="64">
        <f t="shared" si="37"/>
        <v>0</v>
      </c>
      <c r="T205" s="64">
        <f t="shared" si="38"/>
        <v>0</v>
      </c>
      <c r="U205" s="64">
        <f t="shared" si="39"/>
        <v>0</v>
      </c>
      <c r="V205" s="64">
        <f t="shared" si="40"/>
        <v>0</v>
      </c>
      <c r="W205" s="64">
        <f t="shared" si="41"/>
        <v>-1.138304050060392E-3</v>
      </c>
      <c r="X205" s="64">
        <f t="shared" si="42"/>
        <v>6.4857855478621656E-4</v>
      </c>
      <c r="Y205" s="64">
        <f t="shared" si="43"/>
        <v>1.9231361927887592E-2</v>
      </c>
      <c r="Z205" s="64">
        <f t="shared" si="44"/>
        <v>0</v>
      </c>
    </row>
    <row r="206" spans="1:26" x14ac:dyDescent="0.35">
      <c r="A206" s="4"/>
      <c r="B206" s="78">
        <v>45245</v>
      </c>
      <c r="C206" s="60">
        <v>218.9</v>
      </c>
      <c r="D206" s="60">
        <v>69</v>
      </c>
      <c r="E206" s="60">
        <v>211.9</v>
      </c>
      <c r="F206" s="60">
        <v>286.60000000000002</v>
      </c>
      <c r="G206" s="60">
        <v>46.5</v>
      </c>
      <c r="H206" s="60">
        <v>209.2</v>
      </c>
      <c r="I206" s="60">
        <v>26</v>
      </c>
      <c r="J206" s="60">
        <v>87.6</v>
      </c>
      <c r="K206" s="60">
        <v>455.5</v>
      </c>
      <c r="L206" s="60">
        <v>21</v>
      </c>
      <c r="M206" s="60">
        <v>1047.7</v>
      </c>
      <c r="P206" s="64">
        <f t="shared" si="34"/>
        <v>0</v>
      </c>
      <c r="Q206" s="64">
        <f t="shared" si="35"/>
        <v>0.13809666305609739</v>
      </c>
      <c r="R206" s="64">
        <f t="shared" si="36"/>
        <v>5.2046486070460429E-3</v>
      </c>
      <c r="S206" s="64">
        <f t="shared" si="37"/>
        <v>0</v>
      </c>
      <c r="T206" s="64">
        <f t="shared" si="38"/>
        <v>0</v>
      </c>
      <c r="U206" s="64">
        <f t="shared" si="39"/>
        <v>0</v>
      </c>
      <c r="V206" s="64">
        <f t="shared" si="40"/>
        <v>0</v>
      </c>
      <c r="W206" s="64">
        <f t="shared" si="41"/>
        <v>-2.2805026987252177E-3</v>
      </c>
      <c r="X206" s="64">
        <f t="shared" si="42"/>
        <v>-1.5683179212940889E-2</v>
      </c>
      <c r="Y206" s="64">
        <f t="shared" si="43"/>
        <v>0</v>
      </c>
      <c r="Z206" s="64">
        <f t="shared" si="44"/>
        <v>0</v>
      </c>
    </row>
    <row r="207" spans="1:26" x14ac:dyDescent="0.35">
      <c r="A207" s="4"/>
      <c r="B207" s="76">
        <v>45246</v>
      </c>
      <c r="C207" s="77">
        <v>218.9</v>
      </c>
      <c r="D207" s="77">
        <v>68.599999999999994</v>
      </c>
      <c r="E207" s="77">
        <v>211.9</v>
      </c>
      <c r="F207" s="77">
        <v>286.60000000000002</v>
      </c>
      <c r="G207" s="77">
        <v>46.5</v>
      </c>
      <c r="H207" s="77">
        <v>209.5</v>
      </c>
      <c r="I207" s="77">
        <v>26</v>
      </c>
      <c r="J207" s="77">
        <v>87.6</v>
      </c>
      <c r="K207" s="77">
        <v>451.8</v>
      </c>
      <c r="L207" s="77">
        <v>20.9</v>
      </c>
      <c r="M207" s="77">
        <v>1047.7</v>
      </c>
      <c r="P207" s="64">
        <f t="shared" si="34"/>
        <v>0</v>
      </c>
      <c r="Q207" s="64">
        <f t="shared" si="35"/>
        <v>-5.8139698654199566E-3</v>
      </c>
      <c r="R207" s="64">
        <f t="shared" si="36"/>
        <v>0</v>
      </c>
      <c r="S207" s="64">
        <f t="shared" si="37"/>
        <v>0</v>
      </c>
      <c r="T207" s="64">
        <f t="shared" si="38"/>
        <v>0</v>
      </c>
      <c r="U207" s="64">
        <f t="shared" si="39"/>
        <v>1.4330071714245734E-3</v>
      </c>
      <c r="V207" s="64">
        <f t="shared" si="40"/>
        <v>0</v>
      </c>
      <c r="W207" s="64">
        <f t="shared" si="41"/>
        <v>0</v>
      </c>
      <c r="X207" s="64">
        <f t="shared" si="42"/>
        <v>-8.1561126661101168E-3</v>
      </c>
      <c r="Y207" s="64">
        <f t="shared" si="43"/>
        <v>-4.7732787526577709E-3</v>
      </c>
      <c r="Z207" s="64">
        <f t="shared" si="44"/>
        <v>0</v>
      </c>
    </row>
    <row r="208" spans="1:26" x14ac:dyDescent="0.35">
      <c r="A208" s="4"/>
      <c r="B208" s="78">
        <v>45249</v>
      </c>
      <c r="C208" s="60">
        <v>218.9</v>
      </c>
      <c r="D208" s="60">
        <v>68.900000000000006</v>
      </c>
      <c r="E208" s="60">
        <v>209.8</v>
      </c>
      <c r="F208" s="60">
        <v>286.60000000000002</v>
      </c>
      <c r="G208" s="60">
        <v>46.5</v>
      </c>
      <c r="H208" s="60">
        <v>209.2</v>
      </c>
      <c r="I208" s="60">
        <v>26</v>
      </c>
      <c r="J208" s="60">
        <v>86.7</v>
      </c>
      <c r="K208" s="60">
        <v>450.3</v>
      </c>
      <c r="L208" s="60">
        <v>20.7</v>
      </c>
      <c r="M208" s="60">
        <v>1047.7</v>
      </c>
      <c r="P208" s="64">
        <f t="shared" si="34"/>
        <v>0</v>
      </c>
      <c r="Q208" s="64">
        <f t="shared" si="35"/>
        <v>4.3636432877734921E-3</v>
      </c>
      <c r="R208" s="64">
        <f t="shared" si="36"/>
        <v>-9.9597693120565961E-3</v>
      </c>
      <c r="S208" s="64">
        <f t="shared" si="37"/>
        <v>0</v>
      </c>
      <c r="T208" s="64">
        <f t="shared" si="38"/>
        <v>0</v>
      </c>
      <c r="U208" s="64">
        <f t="shared" si="39"/>
        <v>-1.4330071714246603E-3</v>
      </c>
      <c r="V208" s="64">
        <f t="shared" si="40"/>
        <v>0</v>
      </c>
      <c r="W208" s="64">
        <f t="shared" si="41"/>
        <v>-1.0327114155849517E-2</v>
      </c>
      <c r="X208" s="64">
        <f t="shared" si="42"/>
        <v>-3.3255767263769298E-3</v>
      </c>
      <c r="Y208" s="64">
        <f t="shared" si="43"/>
        <v>-9.6154586994418693E-3</v>
      </c>
      <c r="Z208" s="64">
        <f t="shared" si="44"/>
        <v>0</v>
      </c>
    </row>
    <row r="209" spans="1:26" x14ac:dyDescent="0.35">
      <c r="A209" s="4"/>
      <c r="B209" s="76">
        <v>45250</v>
      </c>
      <c r="C209" s="77">
        <v>218.9</v>
      </c>
      <c r="D209" s="77">
        <v>67.400000000000006</v>
      </c>
      <c r="E209" s="77">
        <v>209.8</v>
      </c>
      <c r="F209" s="77">
        <v>286.60000000000002</v>
      </c>
      <c r="G209" s="77">
        <v>46.5</v>
      </c>
      <c r="H209" s="77">
        <v>209.2</v>
      </c>
      <c r="I209" s="77">
        <v>26</v>
      </c>
      <c r="J209" s="77">
        <v>86.7</v>
      </c>
      <c r="K209" s="77">
        <v>448.3</v>
      </c>
      <c r="L209" s="77">
        <v>20.8</v>
      </c>
      <c r="M209" s="77">
        <v>1047.7</v>
      </c>
      <c r="P209" s="64">
        <f t="shared" si="34"/>
        <v>0</v>
      </c>
      <c r="Q209" s="64">
        <f t="shared" si="35"/>
        <v>-2.2011160101351575E-2</v>
      </c>
      <c r="R209" s="64">
        <f t="shared" si="36"/>
        <v>0</v>
      </c>
      <c r="S209" s="64">
        <f t="shared" si="37"/>
        <v>0</v>
      </c>
      <c r="T209" s="64">
        <f t="shared" si="38"/>
        <v>0</v>
      </c>
      <c r="U209" s="64">
        <f t="shared" si="39"/>
        <v>0</v>
      </c>
      <c r="V209" s="64">
        <f t="shared" si="40"/>
        <v>0</v>
      </c>
      <c r="W209" s="64">
        <f t="shared" si="41"/>
        <v>0</v>
      </c>
      <c r="X209" s="64">
        <f t="shared" si="42"/>
        <v>-4.4513761461321489E-3</v>
      </c>
      <c r="Y209" s="64">
        <f t="shared" si="43"/>
        <v>4.8192864359489218E-3</v>
      </c>
      <c r="Z209" s="64">
        <f t="shared" si="44"/>
        <v>0</v>
      </c>
    </row>
    <row r="210" spans="1:26" x14ac:dyDescent="0.35">
      <c r="A210" s="4"/>
      <c r="B210" s="78">
        <v>45251</v>
      </c>
      <c r="C210" s="60">
        <v>218.9</v>
      </c>
      <c r="D210" s="60">
        <v>66.099999999999994</v>
      </c>
      <c r="E210" s="60">
        <v>209.8</v>
      </c>
      <c r="F210" s="60">
        <v>286.60000000000002</v>
      </c>
      <c r="G210" s="60">
        <v>46.5</v>
      </c>
      <c r="H210" s="60">
        <v>209.2</v>
      </c>
      <c r="I210" s="60">
        <v>26</v>
      </c>
      <c r="J210" s="60">
        <v>86.7</v>
      </c>
      <c r="K210" s="60">
        <v>447.9</v>
      </c>
      <c r="L210" s="60">
        <v>20.6</v>
      </c>
      <c r="M210" s="60">
        <v>1047.7</v>
      </c>
      <c r="P210" s="64">
        <f t="shared" si="34"/>
        <v>0</v>
      </c>
      <c r="Q210" s="64">
        <f t="shared" si="35"/>
        <v>-1.9476271060620918E-2</v>
      </c>
      <c r="R210" s="64">
        <f t="shared" si="36"/>
        <v>0</v>
      </c>
      <c r="S210" s="64">
        <f t="shared" si="37"/>
        <v>0</v>
      </c>
      <c r="T210" s="64">
        <f t="shared" si="38"/>
        <v>0</v>
      </c>
      <c r="U210" s="64">
        <f t="shared" si="39"/>
        <v>0</v>
      </c>
      <c r="V210" s="64">
        <f t="shared" si="40"/>
        <v>0</v>
      </c>
      <c r="W210" s="64">
        <f t="shared" si="41"/>
        <v>0</v>
      </c>
      <c r="X210" s="64">
        <f t="shared" si="42"/>
        <v>-8.9265794813954879E-4</v>
      </c>
      <c r="Y210" s="64">
        <f t="shared" si="43"/>
        <v>-9.6619109117368589E-3</v>
      </c>
      <c r="Z210" s="64">
        <f t="shared" si="44"/>
        <v>0</v>
      </c>
    </row>
    <row r="211" spans="1:26" x14ac:dyDescent="0.35">
      <c r="A211" s="4"/>
      <c r="B211" s="76">
        <v>45252</v>
      </c>
      <c r="C211" s="77">
        <v>218.9</v>
      </c>
      <c r="D211" s="77">
        <v>62.4</v>
      </c>
      <c r="E211" s="77">
        <v>209.8</v>
      </c>
      <c r="F211" s="77">
        <v>286.60000000000002</v>
      </c>
      <c r="G211" s="77">
        <v>46.5</v>
      </c>
      <c r="H211" s="77">
        <v>209.2</v>
      </c>
      <c r="I211" s="77">
        <v>26</v>
      </c>
      <c r="J211" s="77">
        <v>86.7</v>
      </c>
      <c r="K211" s="77">
        <v>451.1</v>
      </c>
      <c r="L211" s="77">
        <v>20.5</v>
      </c>
      <c r="M211" s="77">
        <v>1047.7</v>
      </c>
      <c r="P211" s="64">
        <f t="shared" si="34"/>
        <v>0</v>
      </c>
      <c r="Q211" s="64">
        <f t="shared" si="35"/>
        <v>-5.7603471482258611E-2</v>
      </c>
      <c r="R211" s="64">
        <f t="shared" si="36"/>
        <v>0</v>
      </c>
      <c r="S211" s="64">
        <f t="shared" si="37"/>
        <v>0</v>
      </c>
      <c r="T211" s="64">
        <f t="shared" si="38"/>
        <v>0</v>
      </c>
      <c r="U211" s="64">
        <f t="shared" si="39"/>
        <v>0</v>
      </c>
      <c r="V211" s="64">
        <f t="shared" si="40"/>
        <v>0</v>
      </c>
      <c r="W211" s="64">
        <f t="shared" si="41"/>
        <v>0</v>
      </c>
      <c r="X211" s="64">
        <f t="shared" si="42"/>
        <v>7.1190512010959944E-3</v>
      </c>
      <c r="Y211" s="64">
        <f t="shared" si="43"/>
        <v>-4.8661896511730113E-3</v>
      </c>
      <c r="Z211" s="64">
        <f t="shared" si="44"/>
        <v>0</v>
      </c>
    </row>
    <row r="212" spans="1:26" x14ac:dyDescent="0.35">
      <c r="A212" s="4"/>
      <c r="B212" s="78">
        <v>45253</v>
      </c>
      <c r="C212" s="60">
        <v>218.9</v>
      </c>
      <c r="D212" s="60">
        <v>68</v>
      </c>
      <c r="E212" s="60">
        <v>209.8</v>
      </c>
      <c r="F212" s="60">
        <v>286.60000000000002</v>
      </c>
      <c r="G212" s="60">
        <v>46.5</v>
      </c>
      <c r="H212" s="60">
        <v>209.2</v>
      </c>
      <c r="I212" s="60">
        <v>26</v>
      </c>
      <c r="J212" s="60">
        <v>86.7</v>
      </c>
      <c r="K212" s="60">
        <v>451.1</v>
      </c>
      <c r="L212" s="60">
        <v>20.6</v>
      </c>
      <c r="M212" s="60">
        <v>1047.7</v>
      </c>
      <c r="P212" s="64">
        <f t="shared" si="34"/>
        <v>0</v>
      </c>
      <c r="Q212" s="64">
        <f t="shared" si="35"/>
        <v>8.5942429800724834E-2</v>
      </c>
      <c r="R212" s="64">
        <f t="shared" si="36"/>
        <v>0</v>
      </c>
      <c r="S212" s="64">
        <f t="shared" si="37"/>
        <v>0</v>
      </c>
      <c r="T212" s="64">
        <f t="shared" si="38"/>
        <v>0</v>
      </c>
      <c r="U212" s="64">
        <f t="shared" si="39"/>
        <v>0</v>
      </c>
      <c r="V212" s="64">
        <f t="shared" si="40"/>
        <v>0</v>
      </c>
      <c r="W212" s="64">
        <f t="shared" si="41"/>
        <v>0</v>
      </c>
      <c r="X212" s="64">
        <f t="shared" si="42"/>
        <v>0</v>
      </c>
      <c r="Y212" s="64">
        <f t="shared" si="43"/>
        <v>4.8661896511729063E-3</v>
      </c>
      <c r="Z212" s="64">
        <f t="shared" si="44"/>
        <v>0</v>
      </c>
    </row>
    <row r="213" spans="1:26" x14ac:dyDescent="0.35">
      <c r="A213" s="4"/>
      <c r="B213" s="76">
        <v>45256</v>
      </c>
      <c r="C213" s="77">
        <v>218.9</v>
      </c>
      <c r="D213" s="77">
        <v>70</v>
      </c>
      <c r="E213" s="77">
        <v>209.8</v>
      </c>
      <c r="F213" s="77">
        <v>286.60000000000002</v>
      </c>
      <c r="G213" s="77">
        <v>46.5</v>
      </c>
      <c r="H213" s="77">
        <v>209.2</v>
      </c>
      <c r="I213" s="77">
        <v>26</v>
      </c>
      <c r="J213" s="77">
        <v>86.7</v>
      </c>
      <c r="K213" s="77">
        <v>407.6</v>
      </c>
      <c r="L213" s="77">
        <v>20.5</v>
      </c>
      <c r="M213" s="77">
        <v>1047.7</v>
      </c>
      <c r="P213" s="64">
        <f t="shared" si="34"/>
        <v>0</v>
      </c>
      <c r="Q213" s="64">
        <f t="shared" si="35"/>
        <v>2.8987536873252187E-2</v>
      </c>
      <c r="R213" s="64">
        <f t="shared" si="36"/>
        <v>0</v>
      </c>
      <c r="S213" s="64">
        <f t="shared" si="37"/>
        <v>0</v>
      </c>
      <c r="T213" s="64">
        <f t="shared" si="38"/>
        <v>0</v>
      </c>
      <c r="U213" s="64">
        <f t="shared" si="39"/>
        <v>0</v>
      </c>
      <c r="V213" s="64">
        <f t="shared" si="40"/>
        <v>0</v>
      </c>
      <c r="W213" s="64">
        <f t="shared" si="41"/>
        <v>0</v>
      </c>
      <c r="X213" s="64">
        <f t="shared" si="42"/>
        <v>-0.10140274306578051</v>
      </c>
      <c r="Y213" s="64">
        <f t="shared" si="43"/>
        <v>-4.8661896511730113E-3</v>
      </c>
      <c r="Z213" s="64">
        <f t="shared" si="44"/>
        <v>0</v>
      </c>
    </row>
    <row r="214" spans="1:26" x14ac:dyDescent="0.35">
      <c r="A214" s="4"/>
      <c r="B214" s="78">
        <v>45257</v>
      </c>
      <c r="C214" s="60">
        <v>218.9</v>
      </c>
      <c r="D214" s="60">
        <v>68.8</v>
      </c>
      <c r="E214" s="60">
        <v>209.8</v>
      </c>
      <c r="F214" s="60">
        <v>286.60000000000002</v>
      </c>
      <c r="G214" s="60">
        <v>46.5</v>
      </c>
      <c r="H214" s="60">
        <v>209.2</v>
      </c>
      <c r="I214" s="60">
        <v>26</v>
      </c>
      <c r="J214" s="60">
        <v>86.7</v>
      </c>
      <c r="K214" s="60">
        <v>396.4</v>
      </c>
      <c r="L214" s="60">
        <v>20.399999999999999</v>
      </c>
      <c r="M214" s="60">
        <v>1047.7</v>
      </c>
      <c r="P214" s="64">
        <f t="shared" si="34"/>
        <v>0</v>
      </c>
      <c r="Q214" s="64">
        <f t="shared" si="35"/>
        <v>-1.7291497110061109E-2</v>
      </c>
      <c r="R214" s="64">
        <f t="shared" si="36"/>
        <v>0</v>
      </c>
      <c r="S214" s="64">
        <f t="shared" si="37"/>
        <v>0</v>
      </c>
      <c r="T214" s="64">
        <f t="shared" si="38"/>
        <v>0</v>
      </c>
      <c r="U214" s="64">
        <f t="shared" si="39"/>
        <v>0</v>
      </c>
      <c r="V214" s="64">
        <f t="shared" si="40"/>
        <v>0</v>
      </c>
      <c r="W214" s="64">
        <f t="shared" si="41"/>
        <v>0</v>
      </c>
      <c r="X214" s="64">
        <f t="shared" si="42"/>
        <v>-2.7862498892736943E-2</v>
      </c>
      <c r="Y214" s="64">
        <f t="shared" si="43"/>
        <v>-4.8899852941919038E-3</v>
      </c>
      <c r="Z214" s="64">
        <f t="shared" si="44"/>
        <v>0</v>
      </c>
    </row>
    <row r="215" spans="1:26" x14ac:dyDescent="0.35">
      <c r="A215" s="4"/>
      <c r="B215" s="76">
        <v>45258</v>
      </c>
      <c r="C215" s="77">
        <v>218.9</v>
      </c>
      <c r="D215" s="77">
        <v>68.099999999999994</v>
      </c>
      <c r="E215" s="77">
        <v>209.8</v>
      </c>
      <c r="F215" s="77">
        <v>286.60000000000002</v>
      </c>
      <c r="G215" s="77">
        <v>46.5</v>
      </c>
      <c r="H215" s="77">
        <v>209.2</v>
      </c>
      <c r="I215" s="77">
        <v>26</v>
      </c>
      <c r="J215" s="77">
        <v>86.7</v>
      </c>
      <c r="K215" s="77">
        <v>399.5</v>
      </c>
      <c r="L215" s="77">
        <v>20.2</v>
      </c>
      <c r="M215" s="77">
        <v>1047.7</v>
      </c>
      <c r="P215" s="64">
        <f t="shared" si="34"/>
        <v>0</v>
      </c>
      <c r="Q215" s="64">
        <f t="shared" si="35"/>
        <v>-1.0226531783831313E-2</v>
      </c>
      <c r="R215" s="64">
        <f t="shared" si="36"/>
        <v>0</v>
      </c>
      <c r="S215" s="64">
        <f t="shared" si="37"/>
        <v>0</v>
      </c>
      <c r="T215" s="64">
        <f t="shared" si="38"/>
        <v>0</v>
      </c>
      <c r="U215" s="64">
        <f t="shared" si="39"/>
        <v>0</v>
      </c>
      <c r="V215" s="64">
        <f t="shared" si="40"/>
        <v>0</v>
      </c>
      <c r="W215" s="64">
        <f t="shared" si="41"/>
        <v>0</v>
      </c>
      <c r="X215" s="64">
        <f t="shared" si="42"/>
        <v>7.7899627504964064E-3</v>
      </c>
      <c r="Y215" s="64">
        <f t="shared" si="43"/>
        <v>-9.8522964430115944E-3</v>
      </c>
      <c r="Z215" s="64">
        <f t="shared" si="44"/>
        <v>0</v>
      </c>
    </row>
    <row r="216" spans="1:26" x14ac:dyDescent="0.35">
      <c r="A216" s="4"/>
      <c r="B216" s="78">
        <v>45259</v>
      </c>
      <c r="C216" s="60">
        <v>218.9</v>
      </c>
      <c r="D216" s="60">
        <v>67.599999999999994</v>
      </c>
      <c r="E216" s="60">
        <v>209.8</v>
      </c>
      <c r="F216" s="60">
        <v>286.60000000000002</v>
      </c>
      <c r="G216" s="60">
        <v>46.5</v>
      </c>
      <c r="H216" s="60">
        <v>209.2</v>
      </c>
      <c r="I216" s="60">
        <v>26</v>
      </c>
      <c r="J216" s="60">
        <v>86.7</v>
      </c>
      <c r="K216" s="60">
        <v>415.8</v>
      </c>
      <c r="L216" s="60">
        <v>19.899999999999999</v>
      </c>
      <c r="M216" s="60">
        <v>1047.7</v>
      </c>
      <c r="P216" s="64">
        <f t="shared" si="34"/>
        <v>0</v>
      </c>
      <c r="Q216" s="64">
        <f t="shared" si="35"/>
        <v>-7.3692301065482208E-3</v>
      </c>
      <c r="R216" s="64">
        <f t="shared" si="36"/>
        <v>0</v>
      </c>
      <c r="S216" s="64">
        <f t="shared" si="37"/>
        <v>0</v>
      </c>
      <c r="T216" s="64">
        <f t="shared" si="38"/>
        <v>0</v>
      </c>
      <c r="U216" s="64">
        <f t="shared" si="39"/>
        <v>0</v>
      </c>
      <c r="V216" s="64">
        <f t="shared" si="40"/>
        <v>0</v>
      </c>
      <c r="W216" s="64">
        <f t="shared" si="41"/>
        <v>0</v>
      </c>
      <c r="X216" s="64">
        <f t="shared" si="42"/>
        <v>3.9990610217583232E-2</v>
      </c>
      <c r="Y216" s="64">
        <f t="shared" si="43"/>
        <v>-1.4962872676712377E-2</v>
      </c>
      <c r="Z216" s="64">
        <f t="shared" si="44"/>
        <v>0</v>
      </c>
    </row>
    <row r="217" spans="1:26" x14ac:dyDescent="0.35">
      <c r="A217" s="4"/>
      <c r="B217" s="76">
        <v>45260</v>
      </c>
      <c r="C217" s="77">
        <v>218.9</v>
      </c>
      <c r="D217" s="77">
        <v>72</v>
      </c>
      <c r="E217" s="77">
        <v>209.8</v>
      </c>
      <c r="F217" s="77">
        <v>286.60000000000002</v>
      </c>
      <c r="G217" s="77">
        <v>46.5</v>
      </c>
      <c r="H217" s="77">
        <v>209.2</v>
      </c>
      <c r="I217" s="77">
        <v>26</v>
      </c>
      <c r="J217" s="77">
        <v>86.7</v>
      </c>
      <c r="K217" s="77">
        <v>408.2</v>
      </c>
      <c r="L217" s="77">
        <v>19.8</v>
      </c>
      <c r="M217" s="77">
        <v>1047.7</v>
      </c>
      <c r="P217" s="64">
        <f t="shared" si="34"/>
        <v>0</v>
      </c>
      <c r="Q217" s="64">
        <f t="shared" si="35"/>
        <v>6.3058135967137011E-2</v>
      </c>
      <c r="R217" s="64">
        <f t="shared" si="36"/>
        <v>0</v>
      </c>
      <c r="S217" s="64">
        <f t="shared" si="37"/>
        <v>0</v>
      </c>
      <c r="T217" s="64">
        <f t="shared" si="38"/>
        <v>0</v>
      </c>
      <c r="U217" s="64">
        <f t="shared" si="39"/>
        <v>0</v>
      </c>
      <c r="V217" s="64">
        <f t="shared" si="40"/>
        <v>0</v>
      </c>
      <c r="W217" s="64">
        <f t="shared" si="41"/>
        <v>0</v>
      </c>
      <c r="X217" s="64">
        <f t="shared" si="42"/>
        <v>-1.844712504816819E-2</v>
      </c>
      <c r="Y217" s="64">
        <f t="shared" si="43"/>
        <v>-5.0377940299570698E-3</v>
      </c>
      <c r="Z217" s="64">
        <f t="shared" si="44"/>
        <v>0</v>
      </c>
    </row>
    <row r="218" spans="1:26" x14ac:dyDescent="0.35">
      <c r="A218" s="4"/>
      <c r="B218" s="78">
        <v>45263</v>
      </c>
      <c r="C218" s="60">
        <v>218.9</v>
      </c>
      <c r="D218" s="60">
        <v>72.8</v>
      </c>
      <c r="E218" s="60">
        <v>209.8</v>
      </c>
      <c r="F218" s="60">
        <v>286.60000000000002</v>
      </c>
      <c r="G218" s="60">
        <v>46.5</v>
      </c>
      <c r="H218" s="60">
        <v>209.2</v>
      </c>
      <c r="I218" s="60">
        <v>26</v>
      </c>
      <c r="J218" s="60">
        <v>86.7</v>
      </c>
      <c r="K218" s="60">
        <v>401.6</v>
      </c>
      <c r="L218" s="60">
        <v>19.8</v>
      </c>
      <c r="M218" s="60">
        <v>1047.7</v>
      </c>
      <c r="P218" s="64">
        <f t="shared" si="34"/>
        <v>0</v>
      </c>
      <c r="Q218" s="64">
        <f t="shared" si="35"/>
        <v>1.1049836186584935E-2</v>
      </c>
      <c r="R218" s="64">
        <f t="shared" si="36"/>
        <v>0</v>
      </c>
      <c r="S218" s="64">
        <f t="shared" si="37"/>
        <v>0</v>
      </c>
      <c r="T218" s="64">
        <f t="shared" si="38"/>
        <v>0</v>
      </c>
      <c r="U218" s="64">
        <f t="shared" si="39"/>
        <v>0</v>
      </c>
      <c r="V218" s="64">
        <f t="shared" si="40"/>
        <v>0</v>
      </c>
      <c r="W218" s="64">
        <f t="shared" si="41"/>
        <v>0</v>
      </c>
      <c r="X218" s="64">
        <f t="shared" si="42"/>
        <v>-1.6300681998224844E-2</v>
      </c>
      <c r="Y218" s="64">
        <f t="shared" si="43"/>
        <v>0</v>
      </c>
      <c r="Z218" s="64">
        <f t="shared" si="44"/>
        <v>0</v>
      </c>
    </row>
    <row r="219" spans="1:26" x14ac:dyDescent="0.35">
      <c r="A219" s="4"/>
      <c r="B219" s="76">
        <v>45264</v>
      </c>
      <c r="C219" s="77">
        <v>218.9</v>
      </c>
      <c r="D219" s="77">
        <v>73.8</v>
      </c>
      <c r="E219" s="77">
        <v>209.8</v>
      </c>
      <c r="F219" s="77">
        <v>286.60000000000002</v>
      </c>
      <c r="G219" s="77">
        <v>46.5</v>
      </c>
      <c r="H219" s="77">
        <v>209.2</v>
      </c>
      <c r="I219" s="77">
        <v>26</v>
      </c>
      <c r="J219" s="77">
        <v>86.7</v>
      </c>
      <c r="K219" s="77">
        <v>402.5</v>
      </c>
      <c r="L219" s="77">
        <v>19.899999999999999</v>
      </c>
      <c r="M219" s="77">
        <v>1047.7</v>
      </c>
      <c r="P219" s="64">
        <f t="shared" si="34"/>
        <v>0</v>
      </c>
      <c r="Q219" s="64">
        <f t="shared" si="35"/>
        <v>1.3642776403786479E-2</v>
      </c>
      <c r="R219" s="64">
        <f t="shared" si="36"/>
        <v>0</v>
      </c>
      <c r="S219" s="64">
        <f t="shared" si="37"/>
        <v>0</v>
      </c>
      <c r="T219" s="64">
        <f t="shared" si="38"/>
        <v>0</v>
      </c>
      <c r="U219" s="64">
        <f t="shared" si="39"/>
        <v>0</v>
      </c>
      <c r="V219" s="64">
        <f t="shared" si="40"/>
        <v>0</v>
      </c>
      <c r="W219" s="64">
        <f t="shared" si="41"/>
        <v>0</v>
      </c>
      <c r="X219" s="64">
        <f t="shared" si="42"/>
        <v>2.2385284810985638E-3</v>
      </c>
      <c r="Y219" s="64">
        <f t="shared" si="43"/>
        <v>5.037794029957081E-3</v>
      </c>
      <c r="Z219" s="64">
        <f t="shared" si="44"/>
        <v>0</v>
      </c>
    </row>
    <row r="220" spans="1:26" x14ac:dyDescent="0.35">
      <c r="A220" s="4"/>
      <c r="B220" s="78">
        <v>45265</v>
      </c>
      <c r="C220" s="60">
        <v>218.9</v>
      </c>
      <c r="D220" s="60">
        <v>73.8</v>
      </c>
      <c r="E220" s="60">
        <v>209.8</v>
      </c>
      <c r="F220" s="60">
        <v>286.60000000000002</v>
      </c>
      <c r="G220" s="60">
        <v>46.5</v>
      </c>
      <c r="H220" s="60">
        <v>209.2</v>
      </c>
      <c r="I220" s="60">
        <v>26</v>
      </c>
      <c r="J220" s="60">
        <v>86.7</v>
      </c>
      <c r="K220" s="60">
        <v>402.1</v>
      </c>
      <c r="L220" s="60">
        <v>20</v>
      </c>
      <c r="M220" s="60">
        <v>1047.7</v>
      </c>
      <c r="P220" s="64">
        <f t="shared" si="34"/>
        <v>0</v>
      </c>
      <c r="Q220" s="64">
        <f t="shared" si="35"/>
        <v>0</v>
      </c>
      <c r="R220" s="64">
        <f t="shared" si="36"/>
        <v>0</v>
      </c>
      <c r="S220" s="64">
        <f t="shared" si="37"/>
        <v>0</v>
      </c>
      <c r="T220" s="64">
        <f t="shared" si="38"/>
        <v>0</v>
      </c>
      <c r="U220" s="64">
        <f t="shared" si="39"/>
        <v>0</v>
      </c>
      <c r="V220" s="64">
        <f t="shared" si="40"/>
        <v>0</v>
      </c>
      <c r="W220" s="64">
        <f t="shared" si="41"/>
        <v>0</v>
      </c>
      <c r="X220" s="64">
        <f t="shared" si="42"/>
        <v>-9.9428295538972152E-4</v>
      </c>
      <c r="Y220" s="64">
        <f t="shared" si="43"/>
        <v>5.0125418235444138E-3</v>
      </c>
      <c r="Z220" s="64">
        <f t="shared" si="44"/>
        <v>0</v>
      </c>
    </row>
    <row r="221" spans="1:26" x14ac:dyDescent="0.35">
      <c r="A221" s="4"/>
      <c r="B221" s="76">
        <v>45266</v>
      </c>
      <c r="C221" s="77">
        <v>218.9</v>
      </c>
      <c r="D221" s="77">
        <v>73.099999999999994</v>
      </c>
      <c r="E221" s="77">
        <v>209.8</v>
      </c>
      <c r="F221" s="77">
        <v>286.60000000000002</v>
      </c>
      <c r="G221" s="77">
        <v>46.5</v>
      </c>
      <c r="H221" s="77">
        <v>209.2</v>
      </c>
      <c r="I221" s="77">
        <v>26</v>
      </c>
      <c r="J221" s="77">
        <v>86.7</v>
      </c>
      <c r="K221" s="77">
        <v>402.8</v>
      </c>
      <c r="L221" s="77">
        <v>20.3</v>
      </c>
      <c r="M221" s="77">
        <v>1047.7</v>
      </c>
      <c r="P221" s="64">
        <f t="shared" si="34"/>
        <v>0</v>
      </c>
      <c r="Q221" s="64">
        <f t="shared" si="35"/>
        <v>-9.5303648506939887E-3</v>
      </c>
      <c r="R221" s="64">
        <f t="shared" si="36"/>
        <v>0</v>
      </c>
      <c r="S221" s="64">
        <f t="shared" si="37"/>
        <v>0</v>
      </c>
      <c r="T221" s="64">
        <f t="shared" si="38"/>
        <v>0</v>
      </c>
      <c r="U221" s="64">
        <f t="shared" si="39"/>
        <v>0</v>
      </c>
      <c r="V221" s="64">
        <f t="shared" si="40"/>
        <v>0</v>
      </c>
      <c r="W221" s="64">
        <f t="shared" si="41"/>
        <v>0</v>
      </c>
      <c r="X221" s="64">
        <f t="shared" si="42"/>
        <v>1.7393469411787546E-3</v>
      </c>
      <c r="Y221" s="64">
        <f t="shared" si="43"/>
        <v>1.4888612493750777E-2</v>
      </c>
      <c r="Z221" s="64">
        <f t="shared" si="44"/>
        <v>0</v>
      </c>
    </row>
    <row r="222" spans="1:26" x14ac:dyDescent="0.35">
      <c r="A222" s="4"/>
      <c r="B222" s="78">
        <v>45267</v>
      </c>
      <c r="C222" s="60">
        <v>218.9</v>
      </c>
      <c r="D222" s="60">
        <v>73.099999999999994</v>
      </c>
      <c r="E222" s="60">
        <v>209.8</v>
      </c>
      <c r="F222" s="60">
        <v>286.60000000000002</v>
      </c>
      <c r="G222" s="60">
        <v>46.5</v>
      </c>
      <c r="H222" s="60">
        <v>209.2</v>
      </c>
      <c r="I222" s="60">
        <v>26</v>
      </c>
      <c r="J222" s="60">
        <v>86.7</v>
      </c>
      <c r="K222" s="60">
        <v>401.7</v>
      </c>
      <c r="L222" s="60">
        <v>20.2</v>
      </c>
      <c r="M222" s="60">
        <v>1047.7</v>
      </c>
      <c r="P222" s="64">
        <f t="shared" si="34"/>
        <v>0</v>
      </c>
      <c r="Q222" s="64">
        <f t="shared" si="35"/>
        <v>0</v>
      </c>
      <c r="R222" s="64">
        <f t="shared" si="36"/>
        <v>0</v>
      </c>
      <c r="S222" s="64">
        <f t="shared" si="37"/>
        <v>0</v>
      </c>
      <c r="T222" s="64">
        <f t="shared" si="38"/>
        <v>0</v>
      </c>
      <c r="U222" s="64">
        <f t="shared" si="39"/>
        <v>0</v>
      </c>
      <c r="V222" s="64">
        <f t="shared" si="40"/>
        <v>0</v>
      </c>
      <c r="W222" s="64">
        <f t="shared" si="41"/>
        <v>0</v>
      </c>
      <c r="X222" s="64">
        <f t="shared" si="42"/>
        <v>-2.7346194791707462E-3</v>
      </c>
      <c r="Y222" s="64">
        <f t="shared" si="43"/>
        <v>-4.9382816405826773E-3</v>
      </c>
      <c r="Z222" s="64">
        <f t="shared" si="44"/>
        <v>0</v>
      </c>
    </row>
    <row r="223" spans="1:26" x14ac:dyDescent="0.35">
      <c r="A223" s="4"/>
      <c r="B223" s="76">
        <v>45270</v>
      </c>
      <c r="C223" s="77">
        <v>218.9</v>
      </c>
      <c r="D223" s="77">
        <v>73.5</v>
      </c>
      <c r="E223" s="77">
        <v>209.8</v>
      </c>
      <c r="F223" s="77">
        <v>286.60000000000002</v>
      </c>
      <c r="G223" s="77">
        <v>46.5</v>
      </c>
      <c r="H223" s="77">
        <v>209.2</v>
      </c>
      <c r="I223" s="77">
        <v>26</v>
      </c>
      <c r="J223" s="77">
        <v>86.7</v>
      </c>
      <c r="K223" s="77">
        <v>402.3</v>
      </c>
      <c r="L223" s="77">
        <v>20</v>
      </c>
      <c r="M223" s="77">
        <v>1047.7</v>
      </c>
      <c r="P223" s="64">
        <f t="shared" si="34"/>
        <v>0</v>
      </c>
      <c r="Q223" s="64">
        <f t="shared" si="35"/>
        <v>5.4570394630583377E-3</v>
      </c>
      <c r="R223" s="64">
        <f t="shared" si="36"/>
        <v>0</v>
      </c>
      <c r="S223" s="64">
        <f t="shared" si="37"/>
        <v>0</v>
      </c>
      <c r="T223" s="64">
        <f t="shared" si="38"/>
        <v>0</v>
      </c>
      <c r="U223" s="64">
        <f t="shared" si="39"/>
        <v>0</v>
      </c>
      <c r="V223" s="64">
        <f t="shared" si="40"/>
        <v>0</v>
      </c>
      <c r="W223" s="64">
        <f t="shared" si="41"/>
        <v>0</v>
      </c>
      <c r="X223" s="64">
        <f t="shared" si="42"/>
        <v>1.4925375905060505E-3</v>
      </c>
      <c r="Y223" s="64">
        <f t="shared" si="43"/>
        <v>-9.950330853168092E-3</v>
      </c>
      <c r="Z223" s="64">
        <f t="shared" si="44"/>
        <v>0</v>
      </c>
    </row>
    <row r="224" spans="1:26" x14ac:dyDescent="0.35">
      <c r="A224" s="4"/>
      <c r="B224" s="78">
        <v>45271</v>
      </c>
      <c r="C224" s="60">
        <v>218.9</v>
      </c>
      <c r="D224" s="60">
        <v>76.7</v>
      </c>
      <c r="E224" s="60">
        <v>209.8</v>
      </c>
      <c r="F224" s="60">
        <v>286.60000000000002</v>
      </c>
      <c r="G224" s="60">
        <v>46.5</v>
      </c>
      <c r="H224" s="60">
        <v>209.2</v>
      </c>
      <c r="I224" s="60">
        <v>26</v>
      </c>
      <c r="J224" s="60">
        <v>86.7</v>
      </c>
      <c r="K224" s="60">
        <v>403.4</v>
      </c>
      <c r="L224" s="60">
        <v>20</v>
      </c>
      <c r="M224" s="60">
        <v>1047.7</v>
      </c>
      <c r="P224" s="64">
        <f t="shared" si="34"/>
        <v>0</v>
      </c>
      <c r="Q224" s="64">
        <f t="shared" si="35"/>
        <v>4.2616302154419514E-2</v>
      </c>
      <c r="R224" s="64">
        <f t="shared" si="36"/>
        <v>0</v>
      </c>
      <c r="S224" s="64">
        <f t="shared" si="37"/>
        <v>0</v>
      </c>
      <c r="T224" s="64">
        <f t="shared" si="38"/>
        <v>0</v>
      </c>
      <c r="U224" s="64">
        <f t="shared" si="39"/>
        <v>0</v>
      </c>
      <c r="V224" s="64">
        <f t="shared" si="40"/>
        <v>0</v>
      </c>
      <c r="W224" s="64">
        <f t="shared" si="41"/>
        <v>0</v>
      </c>
      <c r="X224" s="64">
        <f t="shared" si="42"/>
        <v>2.7305465643688832E-3</v>
      </c>
      <c r="Y224" s="64">
        <f t="shared" si="43"/>
        <v>0</v>
      </c>
      <c r="Z224" s="64">
        <f t="shared" si="44"/>
        <v>0</v>
      </c>
    </row>
    <row r="225" spans="1:26" x14ac:dyDescent="0.35">
      <c r="A225" s="4"/>
      <c r="B225" s="76">
        <v>45272</v>
      </c>
      <c r="C225" s="77">
        <v>218.9</v>
      </c>
      <c r="D225" s="77">
        <v>79.599999999999994</v>
      </c>
      <c r="E225" s="77">
        <v>209.8</v>
      </c>
      <c r="F225" s="77">
        <v>286.60000000000002</v>
      </c>
      <c r="G225" s="77">
        <v>46.5</v>
      </c>
      <c r="H225" s="77">
        <v>209.2</v>
      </c>
      <c r="I225" s="77">
        <v>26</v>
      </c>
      <c r="J225" s="77">
        <v>86.7</v>
      </c>
      <c r="K225" s="77">
        <v>405.4</v>
      </c>
      <c r="L225" s="77">
        <v>20</v>
      </c>
      <c r="M225" s="77">
        <v>1047.7</v>
      </c>
      <c r="P225" s="64">
        <f t="shared" si="34"/>
        <v>0</v>
      </c>
      <c r="Q225" s="64">
        <f t="shared" si="35"/>
        <v>3.711238447712676E-2</v>
      </c>
      <c r="R225" s="64">
        <f t="shared" si="36"/>
        <v>0</v>
      </c>
      <c r="S225" s="64">
        <f t="shared" si="37"/>
        <v>0</v>
      </c>
      <c r="T225" s="64">
        <f t="shared" si="38"/>
        <v>0</v>
      </c>
      <c r="U225" s="64">
        <f t="shared" si="39"/>
        <v>0</v>
      </c>
      <c r="V225" s="64">
        <f t="shared" si="40"/>
        <v>0</v>
      </c>
      <c r="W225" s="64">
        <f t="shared" si="41"/>
        <v>0</v>
      </c>
      <c r="X225" s="64">
        <f t="shared" si="42"/>
        <v>4.945608497788339E-3</v>
      </c>
      <c r="Y225" s="64">
        <f t="shared" si="43"/>
        <v>0</v>
      </c>
      <c r="Z225" s="64">
        <f t="shared" si="44"/>
        <v>0</v>
      </c>
    </row>
    <row r="226" spans="1:26" x14ac:dyDescent="0.35">
      <c r="A226" s="4"/>
      <c r="B226" s="78">
        <v>45273</v>
      </c>
      <c r="C226" s="60">
        <v>218.9</v>
      </c>
      <c r="D226" s="60">
        <v>87.5</v>
      </c>
      <c r="E226" s="60">
        <v>209.8</v>
      </c>
      <c r="F226" s="60">
        <v>286.60000000000002</v>
      </c>
      <c r="G226" s="60">
        <v>46.5</v>
      </c>
      <c r="H226" s="60">
        <v>209.2</v>
      </c>
      <c r="I226" s="60">
        <v>26</v>
      </c>
      <c r="J226" s="60">
        <v>86.7</v>
      </c>
      <c r="K226" s="60">
        <v>402.4</v>
      </c>
      <c r="L226" s="60">
        <v>20.3</v>
      </c>
      <c r="M226" s="60">
        <v>1047.7</v>
      </c>
      <c r="P226" s="64">
        <f t="shared" si="34"/>
        <v>0</v>
      </c>
      <c r="Q226" s="64">
        <f t="shared" si="35"/>
        <v>9.4624700513231422E-2</v>
      </c>
      <c r="R226" s="64">
        <f t="shared" si="36"/>
        <v>0</v>
      </c>
      <c r="S226" s="64">
        <f t="shared" si="37"/>
        <v>0</v>
      </c>
      <c r="T226" s="64">
        <f t="shared" si="38"/>
        <v>0</v>
      </c>
      <c r="U226" s="64">
        <f t="shared" si="39"/>
        <v>0</v>
      </c>
      <c r="V226" s="64">
        <f t="shared" si="40"/>
        <v>0</v>
      </c>
      <c r="W226" s="64">
        <f t="shared" si="41"/>
        <v>0</v>
      </c>
      <c r="X226" s="64">
        <f t="shared" si="42"/>
        <v>-7.4276152323701616E-3</v>
      </c>
      <c r="Y226" s="64">
        <f t="shared" si="43"/>
        <v>1.4888612493750777E-2</v>
      </c>
      <c r="Z226" s="64">
        <f t="shared" si="44"/>
        <v>0</v>
      </c>
    </row>
    <row r="227" spans="1:26" x14ac:dyDescent="0.35">
      <c r="A227" s="4"/>
      <c r="B227" s="76">
        <v>45274</v>
      </c>
      <c r="C227" s="77">
        <v>218.9</v>
      </c>
      <c r="D227" s="77">
        <v>95.5</v>
      </c>
      <c r="E227" s="77">
        <v>209.8</v>
      </c>
      <c r="F227" s="77">
        <v>286.60000000000002</v>
      </c>
      <c r="G227" s="77">
        <v>46.5</v>
      </c>
      <c r="H227" s="77">
        <v>209.2</v>
      </c>
      <c r="I227" s="77">
        <v>26</v>
      </c>
      <c r="J227" s="77">
        <v>86.7</v>
      </c>
      <c r="K227" s="77">
        <v>402.1</v>
      </c>
      <c r="L227" s="77">
        <v>20.6</v>
      </c>
      <c r="M227" s="77">
        <v>1047.7</v>
      </c>
      <c r="P227" s="64">
        <f t="shared" si="34"/>
        <v>0</v>
      </c>
      <c r="Q227" s="64">
        <f t="shared" si="35"/>
        <v>8.7487454123115801E-2</v>
      </c>
      <c r="R227" s="64">
        <f t="shared" si="36"/>
        <v>0</v>
      </c>
      <c r="S227" s="64">
        <f t="shared" si="37"/>
        <v>0</v>
      </c>
      <c r="T227" s="64">
        <f t="shared" si="38"/>
        <v>0</v>
      </c>
      <c r="U227" s="64">
        <f t="shared" si="39"/>
        <v>0</v>
      </c>
      <c r="V227" s="64">
        <f t="shared" si="40"/>
        <v>0</v>
      </c>
      <c r="W227" s="64">
        <f t="shared" si="41"/>
        <v>0</v>
      </c>
      <c r="X227" s="64">
        <f t="shared" si="42"/>
        <v>-7.4580488230102584E-4</v>
      </c>
      <c r="Y227" s="64">
        <f t="shared" si="43"/>
        <v>1.4670189747793839E-2</v>
      </c>
      <c r="Z227" s="64">
        <f t="shared" si="44"/>
        <v>0</v>
      </c>
    </row>
    <row r="228" spans="1:26" x14ac:dyDescent="0.35">
      <c r="A228" s="4"/>
      <c r="B228" s="78">
        <v>45277</v>
      </c>
      <c r="C228" s="60">
        <v>218.9</v>
      </c>
      <c r="D228" s="60">
        <v>97.5</v>
      </c>
      <c r="E228" s="60">
        <v>209.8</v>
      </c>
      <c r="F228" s="60">
        <v>286.60000000000002</v>
      </c>
      <c r="G228" s="60">
        <v>46.5</v>
      </c>
      <c r="H228" s="60">
        <v>209.2</v>
      </c>
      <c r="I228" s="60">
        <v>26</v>
      </c>
      <c r="J228" s="60">
        <v>86.7</v>
      </c>
      <c r="K228" s="60">
        <v>400</v>
      </c>
      <c r="L228" s="60">
        <v>20.6</v>
      </c>
      <c r="M228" s="60">
        <v>1047.7</v>
      </c>
      <c r="P228" s="64">
        <f t="shared" si="34"/>
        <v>0</v>
      </c>
      <c r="Q228" s="64">
        <f t="shared" si="35"/>
        <v>2.0726130517116952E-2</v>
      </c>
      <c r="R228" s="64">
        <f t="shared" si="36"/>
        <v>0</v>
      </c>
      <c r="S228" s="64">
        <f t="shared" si="37"/>
        <v>0</v>
      </c>
      <c r="T228" s="64">
        <f t="shared" si="38"/>
        <v>0</v>
      </c>
      <c r="U228" s="64">
        <f t="shared" si="39"/>
        <v>0</v>
      </c>
      <c r="V228" s="64">
        <f t="shared" si="40"/>
        <v>0</v>
      </c>
      <c r="W228" s="64">
        <f t="shared" si="41"/>
        <v>0</v>
      </c>
      <c r="X228" s="64">
        <f t="shared" si="42"/>
        <v>-5.2362667952463816E-3</v>
      </c>
      <c r="Y228" s="64">
        <f t="shared" si="43"/>
        <v>0</v>
      </c>
      <c r="Z228" s="64">
        <f t="shared" si="44"/>
        <v>0</v>
      </c>
    </row>
    <row r="229" spans="1:26" x14ac:dyDescent="0.35">
      <c r="A229" s="4"/>
      <c r="B229" s="76">
        <v>45278</v>
      </c>
      <c r="C229" s="77">
        <v>218.9</v>
      </c>
      <c r="D229" s="77">
        <v>100.4</v>
      </c>
      <c r="E229" s="77">
        <v>209.8</v>
      </c>
      <c r="F229" s="77">
        <v>286.60000000000002</v>
      </c>
      <c r="G229" s="77">
        <v>46.5</v>
      </c>
      <c r="H229" s="77">
        <v>209.2</v>
      </c>
      <c r="I229" s="77">
        <v>26</v>
      </c>
      <c r="J229" s="77">
        <v>86.7</v>
      </c>
      <c r="K229" s="77">
        <v>398.7</v>
      </c>
      <c r="L229" s="77">
        <v>21</v>
      </c>
      <c r="M229" s="77">
        <v>1047.7</v>
      </c>
      <c r="P229" s="64">
        <f t="shared" si="34"/>
        <v>0</v>
      </c>
      <c r="Q229" s="64">
        <f t="shared" si="35"/>
        <v>2.9309829253827399E-2</v>
      </c>
      <c r="R229" s="64">
        <f t="shared" si="36"/>
        <v>0</v>
      </c>
      <c r="S229" s="64">
        <f t="shared" si="37"/>
        <v>0</v>
      </c>
      <c r="T229" s="64">
        <f t="shared" si="38"/>
        <v>0</v>
      </c>
      <c r="U229" s="64">
        <f t="shared" si="39"/>
        <v>0</v>
      </c>
      <c r="V229" s="64">
        <f t="shared" si="40"/>
        <v>0</v>
      </c>
      <c r="W229" s="64">
        <f t="shared" si="41"/>
        <v>0</v>
      </c>
      <c r="X229" s="64">
        <f t="shared" si="42"/>
        <v>-3.2552927206726252E-3</v>
      </c>
      <c r="Y229" s="64">
        <f t="shared" si="43"/>
        <v>1.9231361927887592E-2</v>
      </c>
      <c r="Z229" s="64">
        <f t="shared" si="44"/>
        <v>0</v>
      </c>
    </row>
    <row r="230" spans="1:26" x14ac:dyDescent="0.35">
      <c r="A230" s="4"/>
      <c r="B230" s="78">
        <v>45279</v>
      </c>
      <c r="C230" s="60">
        <v>218.9</v>
      </c>
      <c r="D230" s="60">
        <v>107.2</v>
      </c>
      <c r="E230" s="60">
        <v>209.8</v>
      </c>
      <c r="F230" s="60">
        <v>286.60000000000002</v>
      </c>
      <c r="G230" s="60">
        <v>46.5</v>
      </c>
      <c r="H230" s="60">
        <v>209.2</v>
      </c>
      <c r="I230" s="60">
        <v>26</v>
      </c>
      <c r="J230" s="60">
        <v>86.7</v>
      </c>
      <c r="K230" s="60">
        <v>410.5</v>
      </c>
      <c r="L230" s="60">
        <v>21.1</v>
      </c>
      <c r="M230" s="60">
        <v>1047.7</v>
      </c>
      <c r="P230" s="64">
        <f t="shared" si="34"/>
        <v>0</v>
      </c>
      <c r="Q230" s="64">
        <f t="shared" si="35"/>
        <v>6.5534041379072733E-2</v>
      </c>
      <c r="R230" s="64">
        <f t="shared" si="36"/>
        <v>0</v>
      </c>
      <c r="S230" s="64">
        <f t="shared" si="37"/>
        <v>0</v>
      </c>
      <c r="T230" s="64">
        <f t="shared" si="38"/>
        <v>0</v>
      </c>
      <c r="U230" s="64">
        <f t="shared" si="39"/>
        <v>0</v>
      </c>
      <c r="V230" s="64">
        <f t="shared" si="40"/>
        <v>0</v>
      </c>
      <c r="W230" s="64">
        <f t="shared" si="41"/>
        <v>0</v>
      </c>
      <c r="X230" s="64">
        <f t="shared" si="42"/>
        <v>2.916667450517365E-2</v>
      </c>
      <c r="Y230" s="64">
        <f t="shared" si="43"/>
        <v>4.7506027585977988E-3</v>
      </c>
      <c r="Z230" s="64">
        <f t="shared" si="44"/>
        <v>0</v>
      </c>
    </row>
    <row r="231" spans="1:26" x14ac:dyDescent="0.35">
      <c r="A231" s="4"/>
      <c r="B231" s="76">
        <v>45280</v>
      </c>
      <c r="C231" s="77">
        <v>218.9</v>
      </c>
      <c r="D231" s="77">
        <v>105.2</v>
      </c>
      <c r="E231" s="77">
        <v>209.8</v>
      </c>
      <c r="F231" s="77">
        <v>286.60000000000002</v>
      </c>
      <c r="G231" s="77">
        <v>46.5</v>
      </c>
      <c r="H231" s="77">
        <v>209.2</v>
      </c>
      <c r="I231" s="77">
        <v>26</v>
      </c>
      <c r="J231" s="77">
        <v>86.7</v>
      </c>
      <c r="K231" s="77">
        <v>446.4</v>
      </c>
      <c r="L231" s="77">
        <v>21.1</v>
      </c>
      <c r="M231" s="77">
        <v>1047.7</v>
      </c>
      <c r="P231" s="64">
        <f t="shared" si="34"/>
        <v>0</v>
      </c>
      <c r="Q231" s="64">
        <f t="shared" si="35"/>
        <v>-1.8832948333092125E-2</v>
      </c>
      <c r="R231" s="64">
        <f t="shared" si="36"/>
        <v>0</v>
      </c>
      <c r="S231" s="64">
        <f t="shared" si="37"/>
        <v>0</v>
      </c>
      <c r="T231" s="64">
        <f t="shared" si="38"/>
        <v>0</v>
      </c>
      <c r="U231" s="64">
        <f t="shared" si="39"/>
        <v>0</v>
      </c>
      <c r="V231" s="64">
        <f t="shared" si="40"/>
        <v>0</v>
      </c>
      <c r="W231" s="64">
        <f t="shared" si="41"/>
        <v>0</v>
      </c>
      <c r="X231" s="64">
        <f t="shared" si="42"/>
        <v>8.3839482174618146E-2</v>
      </c>
      <c r="Y231" s="64">
        <f t="shared" si="43"/>
        <v>0</v>
      </c>
      <c r="Z231" s="64">
        <f t="shared" si="44"/>
        <v>0</v>
      </c>
    </row>
    <row r="232" spans="1:26" x14ac:dyDescent="0.35">
      <c r="A232" s="4"/>
      <c r="B232" s="78">
        <v>45281</v>
      </c>
      <c r="C232" s="60">
        <v>218.9</v>
      </c>
      <c r="D232" s="60">
        <v>104.7</v>
      </c>
      <c r="E232" s="60">
        <v>209.8</v>
      </c>
      <c r="F232" s="60">
        <v>286.60000000000002</v>
      </c>
      <c r="G232" s="60">
        <v>46.5</v>
      </c>
      <c r="H232" s="60">
        <v>209.2</v>
      </c>
      <c r="I232" s="60">
        <v>26</v>
      </c>
      <c r="J232" s="60">
        <v>86.7</v>
      </c>
      <c r="K232" s="60">
        <v>468.3</v>
      </c>
      <c r="L232" s="60">
        <v>21.1</v>
      </c>
      <c r="M232" s="60">
        <v>1047.7</v>
      </c>
      <c r="P232" s="64">
        <f t="shared" si="34"/>
        <v>0</v>
      </c>
      <c r="Q232" s="64">
        <f t="shared" si="35"/>
        <v>-4.7641824271182727E-3</v>
      </c>
      <c r="R232" s="64">
        <f t="shared" si="36"/>
        <v>0</v>
      </c>
      <c r="S232" s="64">
        <f t="shared" si="37"/>
        <v>0</v>
      </c>
      <c r="T232" s="64">
        <f t="shared" si="38"/>
        <v>0</v>
      </c>
      <c r="U232" s="64">
        <f t="shared" si="39"/>
        <v>0</v>
      </c>
      <c r="V232" s="64">
        <f t="shared" si="40"/>
        <v>0</v>
      </c>
      <c r="W232" s="64">
        <f t="shared" si="41"/>
        <v>0</v>
      </c>
      <c r="X232" s="64">
        <f t="shared" si="42"/>
        <v>4.7893705122394901E-2</v>
      </c>
      <c r="Y232" s="64">
        <f t="shared" si="43"/>
        <v>0</v>
      </c>
      <c r="Z232" s="64">
        <f t="shared" si="44"/>
        <v>0</v>
      </c>
    </row>
    <row r="233" spans="1:26" x14ac:dyDescent="0.35">
      <c r="A233" s="4"/>
      <c r="B233" s="76">
        <v>45284</v>
      </c>
      <c r="C233" s="77">
        <v>218.9</v>
      </c>
      <c r="D233" s="77">
        <v>104.6</v>
      </c>
      <c r="E233" s="77">
        <v>209.8</v>
      </c>
      <c r="F233" s="77">
        <v>286.60000000000002</v>
      </c>
      <c r="G233" s="77">
        <v>46.5</v>
      </c>
      <c r="H233" s="77">
        <v>209.2</v>
      </c>
      <c r="I233" s="77">
        <v>26</v>
      </c>
      <c r="J233" s="77">
        <v>86.7</v>
      </c>
      <c r="K233" s="77">
        <v>460.1</v>
      </c>
      <c r="L233" s="77">
        <v>20.9</v>
      </c>
      <c r="M233" s="77">
        <v>1047.7</v>
      </c>
      <c r="P233" s="64">
        <f t="shared" si="34"/>
        <v>0</v>
      </c>
      <c r="Q233" s="64">
        <f t="shared" si="35"/>
        <v>-9.5556624566867955E-4</v>
      </c>
      <c r="R233" s="64">
        <f t="shared" si="36"/>
        <v>0</v>
      </c>
      <c r="S233" s="64">
        <f t="shared" si="37"/>
        <v>0</v>
      </c>
      <c r="T233" s="64">
        <f t="shared" si="38"/>
        <v>0</v>
      </c>
      <c r="U233" s="64">
        <f t="shared" si="39"/>
        <v>0</v>
      </c>
      <c r="V233" s="64">
        <f t="shared" si="40"/>
        <v>0</v>
      </c>
      <c r="W233" s="64">
        <f t="shared" si="41"/>
        <v>0</v>
      </c>
      <c r="X233" s="64">
        <f t="shared" si="42"/>
        <v>-1.7665259028073189E-2</v>
      </c>
      <c r="Y233" s="64">
        <f t="shared" si="43"/>
        <v>-9.5238815112555896E-3</v>
      </c>
      <c r="Z233" s="64">
        <f t="shared" si="44"/>
        <v>0</v>
      </c>
    </row>
    <row r="234" spans="1:26" x14ac:dyDescent="0.35">
      <c r="A234" s="4"/>
      <c r="B234" s="78">
        <v>45286</v>
      </c>
      <c r="C234" s="60">
        <v>218.9</v>
      </c>
      <c r="D234" s="60">
        <v>105.7</v>
      </c>
      <c r="E234" s="60">
        <v>210</v>
      </c>
      <c r="F234" s="60">
        <v>286.60000000000002</v>
      </c>
      <c r="G234" s="60">
        <v>46.5</v>
      </c>
      <c r="H234" s="60">
        <v>209.2</v>
      </c>
      <c r="I234" s="60">
        <v>26</v>
      </c>
      <c r="J234" s="60">
        <v>86.7</v>
      </c>
      <c r="K234" s="60">
        <v>480.9</v>
      </c>
      <c r="L234" s="60">
        <v>21</v>
      </c>
      <c r="M234" s="60">
        <v>1047.7</v>
      </c>
      <c r="P234" s="64">
        <f t="shared" si="34"/>
        <v>0</v>
      </c>
      <c r="Q234" s="64">
        <f t="shared" si="35"/>
        <v>1.0461341245369552E-2</v>
      </c>
      <c r="R234" s="64">
        <f t="shared" si="36"/>
        <v>9.5283475527184578E-4</v>
      </c>
      <c r="S234" s="64">
        <f t="shared" si="37"/>
        <v>0</v>
      </c>
      <c r="T234" s="64">
        <f t="shared" si="38"/>
        <v>0</v>
      </c>
      <c r="U234" s="64">
        <f t="shared" si="39"/>
        <v>0</v>
      </c>
      <c r="V234" s="64">
        <f t="shared" si="40"/>
        <v>0</v>
      </c>
      <c r="W234" s="64">
        <f t="shared" si="41"/>
        <v>0</v>
      </c>
      <c r="X234" s="64">
        <f t="shared" si="42"/>
        <v>4.4215491122193931E-2</v>
      </c>
      <c r="Y234" s="64">
        <f t="shared" si="43"/>
        <v>4.7732787526578117E-3</v>
      </c>
      <c r="Z234" s="64">
        <f t="shared" si="44"/>
        <v>0</v>
      </c>
    </row>
    <row r="235" spans="1:26" x14ac:dyDescent="0.35">
      <c r="A235" s="4"/>
      <c r="B235" s="76">
        <v>45287</v>
      </c>
      <c r="C235" s="77">
        <v>218.9</v>
      </c>
      <c r="D235" s="77">
        <v>102.2</v>
      </c>
      <c r="E235" s="77">
        <v>210.8</v>
      </c>
      <c r="F235" s="77">
        <v>286.60000000000002</v>
      </c>
      <c r="G235" s="77">
        <v>46.5</v>
      </c>
      <c r="H235" s="77">
        <v>209.2</v>
      </c>
      <c r="I235" s="77">
        <v>26</v>
      </c>
      <c r="J235" s="77">
        <v>86.7</v>
      </c>
      <c r="K235" s="77">
        <v>450.4</v>
      </c>
      <c r="L235" s="77">
        <v>21</v>
      </c>
      <c r="M235" s="77">
        <v>1047.7</v>
      </c>
      <c r="P235" s="64">
        <f t="shared" si="34"/>
        <v>0</v>
      </c>
      <c r="Q235" s="64">
        <f t="shared" si="35"/>
        <v>-3.3673215106587835E-2</v>
      </c>
      <c r="R235" s="64">
        <f t="shared" si="36"/>
        <v>3.8022859497386999E-3</v>
      </c>
      <c r="S235" s="64">
        <f t="shared" si="37"/>
        <v>0</v>
      </c>
      <c r="T235" s="64">
        <f t="shared" si="38"/>
        <v>0</v>
      </c>
      <c r="U235" s="64">
        <f t="shared" si="39"/>
        <v>0</v>
      </c>
      <c r="V235" s="64">
        <f t="shared" si="40"/>
        <v>0</v>
      </c>
      <c r="W235" s="64">
        <f t="shared" si="41"/>
        <v>0</v>
      </c>
      <c r="X235" s="64">
        <f t="shared" si="42"/>
        <v>-6.5523271458136301E-2</v>
      </c>
      <c r="Y235" s="64">
        <f t="shared" si="43"/>
        <v>0</v>
      </c>
      <c r="Z235" s="64">
        <f t="shared" si="44"/>
        <v>0</v>
      </c>
    </row>
    <row r="236" spans="1:26" x14ac:dyDescent="0.35">
      <c r="A236" s="4"/>
      <c r="B236" s="78">
        <v>45288</v>
      </c>
      <c r="C236" s="60">
        <v>218.9</v>
      </c>
      <c r="D236" s="60">
        <v>103.2</v>
      </c>
      <c r="E236" s="60">
        <v>210.3</v>
      </c>
      <c r="F236" s="60">
        <v>286.60000000000002</v>
      </c>
      <c r="G236" s="60">
        <v>46.5</v>
      </c>
      <c r="H236" s="60">
        <v>209.2</v>
      </c>
      <c r="I236" s="60">
        <v>26</v>
      </c>
      <c r="J236" s="60">
        <v>86.7</v>
      </c>
      <c r="K236" s="60">
        <v>438.7</v>
      </c>
      <c r="L236" s="60">
        <v>21</v>
      </c>
      <c r="M236" s="60">
        <v>1047.7</v>
      </c>
      <c r="P236" s="64">
        <f t="shared" si="34"/>
        <v>0</v>
      </c>
      <c r="Q236" s="64">
        <f t="shared" si="35"/>
        <v>9.737175277858244E-3</v>
      </c>
      <c r="R236" s="64">
        <f t="shared" si="36"/>
        <v>-2.3747339585531153E-3</v>
      </c>
      <c r="S236" s="64">
        <f t="shared" si="37"/>
        <v>0</v>
      </c>
      <c r="T236" s="64">
        <f t="shared" si="38"/>
        <v>0</v>
      </c>
      <c r="U236" s="64">
        <f t="shared" si="39"/>
        <v>0</v>
      </c>
      <c r="V236" s="64">
        <f t="shared" si="40"/>
        <v>0</v>
      </c>
      <c r="W236" s="64">
        <f t="shared" si="41"/>
        <v>0</v>
      </c>
      <c r="X236" s="64">
        <f t="shared" si="42"/>
        <v>-2.6320268653312311E-2</v>
      </c>
      <c r="Y236" s="64">
        <f t="shared" si="43"/>
        <v>0</v>
      </c>
      <c r="Z236" s="64">
        <f t="shared" si="44"/>
        <v>0</v>
      </c>
    </row>
    <row r="237" spans="1:26" x14ac:dyDescent="0.35">
      <c r="A237" s="4"/>
      <c r="B237" s="76">
        <v>45292</v>
      </c>
      <c r="C237" s="77">
        <v>218.9</v>
      </c>
      <c r="D237" s="77">
        <v>103.4</v>
      </c>
      <c r="E237" s="77">
        <v>209.8</v>
      </c>
      <c r="F237" s="77">
        <v>286.60000000000002</v>
      </c>
      <c r="G237" s="77">
        <v>46.5</v>
      </c>
      <c r="H237" s="77">
        <v>209.2</v>
      </c>
      <c r="I237" s="77">
        <v>26</v>
      </c>
      <c r="J237" s="77">
        <v>86.7</v>
      </c>
      <c r="K237" s="77">
        <v>437.2</v>
      </c>
      <c r="L237" s="77">
        <v>20.9</v>
      </c>
      <c r="M237" s="77">
        <v>1047.7</v>
      </c>
      <c r="P237" s="64">
        <f t="shared" si="34"/>
        <v>0</v>
      </c>
      <c r="Q237" s="64">
        <f t="shared" si="35"/>
        <v>1.9361090268664007E-3</v>
      </c>
      <c r="R237" s="64">
        <f t="shared" si="36"/>
        <v>-2.3803867464573451E-3</v>
      </c>
      <c r="S237" s="64">
        <f t="shared" si="37"/>
        <v>0</v>
      </c>
      <c r="T237" s="64">
        <f t="shared" si="38"/>
        <v>0</v>
      </c>
      <c r="U237" s="64">
        <f t="shared" si="39"/>
        <v>0</v>
      </c>
      <c r="V237" s="64">
        <f t="shared" si="40"/>
        <v>0</v>
      </c>
      <c r="W237" s="64">
        <f t="shared" si="41"/>
        <v>0</v>
      </c>
      <c r="X237" s="64">
        <f t="shared" si="42"/>
        <v>-3.4250518697847873E-3</v>
      </c>
      <c r="Y237" s="64">
        <f t="shared" si="43"/>
        <v>-4.7732787526577709E-3</v>
      </c>
      <c r="Z237" s="64">
        <f t="shared" si="44"/>
        <v>0</v>
      </c>
    </row>
    <row r="238" spans="1:26" x14ac:dyDescent="0.35">
      <c r="A238" s="4"/>
      <c r="B238" s="78">
        <v>45293</v>
      </c>
      <c r="C238" s="60">
        <v>218.9</v>
      </c>
      <c r="D238" s="60">
        <v>111.5</v>
      </c>
      <c r="E238" s="60">
        <v>209.9</v>
      </c>
      <c r="F238" s="60">
        <v>286.60000000000002</v>
      </c>
      <c r="G238" s="60">
        <v>46.5</v>
      </c>
      <c r="H238" s="60">
        <v>209.2</v>
      </c>
      <c r="I238" s="60">
        <v>26</v>
      </c>
      <c r="J238" s="60">
        <v>86.7</v>
      </c>
      <c r="K238" s="60">
        <v>435.5</v>
      </c>
      <c r="L238" s="60">
        <v>21</v>
      </c>
      <c r="M238" s="60">
        <v>1047.7</v>
      </c>
      <c r="P238" s="64">
        <f t="shared" si="34"/>
        <v>0</v>
      </c>
      <c r="Q238" s="64">
        <f t="shared" si="35"/>
        <v>7.5419628825844617E-2</v>
      </c>
      <c r="R238" s="64">
        <f t="shared" si="36"/>
        <v>4.7653086439048656E-4</v>
      </c>
      <c r="S238" s="64">
        <f t="shared" si="37"/>
        <v>0</v>
      </c>
      <c r="T238" s="64">
        <f t="shared" si="38"/>
        <v>0</v>
      </c>
      <c r="U238" s="64">
        <f t="shared" si="39"/>
        <v>0</v>
      </c>
      <c r="V238" s="64">
        <f t="shared" si="40"/>
        <v>0</v>
      </c>
      <c r="W238" s="64">
        <f t="shared" si="41"/>
        <v>0</v>
      </c>
      <c r="X238" s="64">
        <f t="shared" si="42"/>
        <v>-3.89596000982593E-3</v>
      </c>
      <c r="Y238" s="64">
        <f t="shared" si="43"/>
        <v>4.7732787526578117E-3</v>
      </c>
      <c r="Z238" s="64">
        <f t="shared" si="44"/>
        <v>0</v>
      </c>
    </row>
    <row r="239" spans="1:26" x14ac:dyDescent="0.35">
      <c r="A239" s="4"/>
      <c r="B239" s="76">
        <v>45294</v>
      </c>
      <c r="C239" s="77">
        <v>218.9</v>
      </c>
      <c r="D239" s="77">
        <v>114.9</v>
      </c>
      <c r="E239" s="77">
        <v>209.8</v>
      </c>
      <c r="F239" s="77">
        <v>286.60000000000002</v>
      </c>
      <c r="G239" s="77">
        <v>46.5</v>
      </c>
      <c r="H239" s="77">
        <v>209.2</v>
      </c>
      <c r="I239" s="77">
        <v>26</v>
      </c>
      <c r="J239" s="77">
        <v>86.7</v>
      </c>
      <c r="K239" s="77">
        <v>428.2</v>
      </c>
      <c r="L239" s="77">
        <v>21.1</v>
      </c>
      <c r="M239" s="77">
        <v>1047.7</v>
      </c>
      <c r="P239" s="64">
        <f t="shared" si="34"/>
        <v>0</v>
      </c>
      <c r="Q239" s="64">
        <f t="shared" si="35"/>
        <v>3.0037593954536548E-2</v>
      </c>
      <c r="R239" s="64">
        <f t="shared" si="36"/>
        <v>-4.7653086439047626E-4</v>
      </c>
      <c r="S239" s="64">
        <f t="shared" si="37"/>
        <v>0</v>
      </c>
      <c r="T239" s="64">
        <f t="shared" si="38"/>
        <v>0</v>
      </c>
      <c r="U239" s="64">
        <f t="shared" si="39"/>
        <v>0</v>
      </c>
      <c r="V239" s="64">
        <f t="shared" si="40"/>
        <v>0</v>
      </c>
      <c r="W239" s="64">
        <f t="shared" si="41"/>
        <v>0</v>
      </c>
      <c r="X239" s="64">
        <f t="shared" si="42"/>
        <v>-1.6904420136975049E-2</v>
      </c>
      <c r="Y239" s="64">
        <f t="shared" si="43"/>
        <v>4.7506027585977988E-3</v>
      </c>
      <c r="Z239" s="64">
        <f t="shared" si="44"/>
        <v>0</v>
      </c>
    </row>
    <row r="240" spans="1:26" x14ac:dyDescent="0.35">
      <c r="A240" s="4"/>
      <c r="B240" s="78">
        <v>45295</v>
      </c>
      <c r="C240" s="60">
        <v>218.9</v>
      </c>
      <c r="D240" s="60">
        <v>112.1</v>
      </c>
      <c r="E240" s="60">
        <v>210.2</v>
      </c>
      <c r="F240" s="60">
        <v>286.60000000000002</v>
      </c>
      <c r="G240" s="60">
        <v>46.5</v>
      </c>
      <c r="H240" s="60">
        <v>209.2</v>
      </c>
      <c r="I240" s="60">
        <v>26</v>
      </c>
      <c r="J240" s="60">
        <v>86.7</v>
      </c>
      <c r="K240" s="60">
        <v>434.5</v>
      </c>
      <c r="L240" s="60">
        <v>21.2</v>
      </c>
      <c r="M240" s="60">
        <v>1047.7</v>
      </c>
      <c r="P240" s="64">
        <f t="shared" si="34"/>
        <v>0</v>
      </c>
      <c r="Q240" s="64">
        <f t="shared" si="35"/>
        <v>-2.4670854776595856E-2</v>
      </c>
      <c r="R240" s="64">
        <f t="shared" si="36"/>
        <v>1.9047624806538821E-3</v>
      </c>
      <c r="S240" s="64">
        <f t="shared" si="37"/>
        <v>0</v>
      </c>
      <c r="T240" s="64">
        <f t="shared" si="38"/>
        <v>0</v>
      </c>
      <c r="U240" s="64">
        <f t="shared" si="39"/>
        <v>0</v>
      </c>
      <c r="V240" s="64">
        <f t="shared" si="40"/>
        <v>0</v>
      </c>
      <c r="W240" s="64">
        <f t="shared" si="41"/>
        <v>0</v>
      </c>
      <c r="X240" s="64">
        <f t="shared" si="42"/>
        <v>1.4605568549864372E-2</v>
      </c>
      <c r="Y240" s="64">
        <f t="shared" si="43"/>
        <v>4.7281411959458957E-3</v>
      </c>
      <c r="Z240" s="64">
        <f t="shared" si="44"/>
        <v>0</v>
      </c>
    </row>
    <row r="241" spans="1:26" x14ac:dyDescent="0.35">
      <c r="A241" s="4"/>
      <c r="B241" s="76">
        <v>45299</v>
      </c>
      <c r="C241" s="77">
        <v>218.9</v>
      </c>
      <c r="D241" s="77">
        <v>119.6</v>
      </c>
      <c r="E241" s="77">
        <v>210.1</v>
      </c>
      <c r="F241" s="77">
        <v>286.60000000000002</v>
      </c>
      <c r="G241" s="77">
        <v>46.5</v>
      </c>
      <c r="H241" s="77">
        <v>209.2</v>
      </c>
      <c r="I241" s="77">
        <v>26</v>
      </c>
      <c r="J241" s="77">
        <v>86.7</v>
      </c>
      <c r="K241" s="77">
        <v>433.1</v>
      </c>
      <c r="L241" s="77">
        <v>21.6</v>
      </c>
      <c r="M241" s="77">
        <v>1047.7</v>
      </c>
      <c r="P241" s="64">
        <f t="shared" si="34"/>
        <v>0</v>
      </c>
      <c r="Q241" s="64">
        <f t="shared" si="35"/>
        <v>6.4761511438417241E-2</v>
      </c>
      <c r="R241" s="64">
        <f t="shared" si="36"/>
        <v>-4.7585059189596182E-4</v>
      </c>
      <c r="S241" s="64">
        <f t="shared" si="37"/>
        <v>0</v>
      </c>
      <c r="T241" s="64">
        <f t="shared" si="38"/>
        <v>0</v>
      </c>
      <c r="U241" s="64">
        <f t="shared" si="39"/>
        <v>0</v>
      </c>
      <c r="V241" s="64">
        <f t="shared" si="40"/>
        <v>0</v>
      </c>
      <c r="W241" s="64">
        <f t="shared" si="41"/>
        <v>0</v>
      </c>
      <c r="X241" s="64">
        <f t="shared" si="42"/>
        <v>-3.227296484865679E-3</v>
      </c>
      <c r="Y241" s="64">
        <f t="shared" si="43"/>
        <v>1.8692133012152546E-2</v>
      </c>
      <c r="Z241" s="64">
        <f t="shared" si="44"/>
        <v>0</v>
      </c>
    </row>
    <row r="242" spans="1:26" x14ac:dyDescent="0.35">
      <c r="A242" s="4"/>
      <c r="B242" s="78">
        <v>45300</v>
      </c>
      <c r="C242" s="60">
        <v>218.9</v>
      </c>
      <c r="D242" s="60">
        <v>123</v>
      </c>
      <c r="E242" s="60">
        <v>210.6</v>
      </c>
      <c r="F242" s="60">
        <v>286.60000000000002</v>
      </c>
      <c r="G242" s="60">
        <v>46.5</v>
      </c>
      <c r="H242" s="60">
        <v>209.2</v>
      </c>
      <c r="I242" s="60">
        <v>26</v>
      </c>
      <c r="J242" s="60">
        <v>86.7</v>
      </c>
      <c r="K242" s="60">
        <v>428.2</v>
      </c>
      <c r="L242" s="60">
        <v>21.7</v>
      </c>
      <c r="M242" s="60">
        <v>1047.7</v>
      </c>
      <c r="P242" s="64">
        <f t="shared" si="34"/>
        <v>0</v>
      </c>
      <c r="Q242" s="64">
        <f t="shared" si="35"/>
        <v>2.8031513855886224E-2</v>
      </c>
      <c r="R242" s="64">
        <f t="shared" si="36"/>
        <v>2.3769918489204116E-3</v>
      </c>
      <c r="S242" s="64">
        <f t="shared" si="37"/>
        <v>0</v>
      </c>
      <c r="T242" s="64">
        <f t="shared" si="38"/>
        <v>0</v>
      </c>
      <c r="U242" s="64">
        <f t="shared" si="39"/>
        <v>0</v>
      </c>
      <c r="V242" s="64">
        <f t="shared" si="40"/>
        <v>0</v>
      </c>
      <c r="W242" s="64">
        <f t="shared" si="41"/>
        <v>0</v>
      </c>
      <c r="X242" s="64">
        <f t="shared" si="42"/>
        <v>-1.1378272064998658E-2</v>
      </c>
      <c r="Y242" s="64">
        <f t="shared" si="43"/>
        <v>4.6189458562944583E-3</v>
      </c>
      <c r="Z242" s="64">
        <f t="shared" si="44"/>
        <v>0</v>
      </c>
    </row>
    <row r="243" spans="1:26" x14ac:dyDescent="0.35">
      <c r="A243" s="4"/>
      <c r="B243" s="76">
        <v>45301</v>
      </c>
      <c r="C243" s="77">
        <v>218.9</v>
      </c>
      <c r="D243" s="77">
        <v>132.80000000000001</v>
      </c>
      <c r="E243" s="77">
        <v>210.7</v>
      </c>
      <c r="F243" s="77">
        <v>286.60000000000002</v>
      </c>
      <c r="G243" s="77">
        <v>46.5</v>
      </c>
      <c r="H243" s="77">
        <v>209.2</v>
      </c>
      <c r="I243" s="77">
        <v>26</v>
      </c>
      <c r="J243" s="77">
        <v>86.7</v>
      </c>
      <c r="K243" s="77">
        <v>435.6</v>
      </c>
      <c r="L243" s="77">
        <v>21.7</v>
      </c>
      <c r="M243" s="77">
        <v>1047.7</v>
      </c>
      <c r="P243" s="64">
        <f t="shared" si="34"/>
        <v>0</v>
      </c>
      <c r="Q243" s="64">
        <f t="shared" si="35"/>
        <v>7.6659881669916122E-2</v>
      </c>
      <c r="R243" s="64">
        <f t="shared" si="36"/>
        <v>4.7472111026812232E-4</v>
      </c>
      <c r="S243" s="64">
        <f t="shared" si="37"/>
        <v>0</v>
      </c>
      <c r="T243" s="64">
        <f t="shared" si="38"/>
        <v>0</v>
      </c>
      <c r="U243" s="64">
        <f t="shared" si="39"/>
        <v>0</v>
      </c>
      <c r="V243" s="64">
        <f t="shared" si="40"/>
        <v>0</v>
      </c>
      <c r="W243" s="64">
        <f t="shared" si="41"/>
        <v>0</v>
      </c>
      <c r="X243" s="64">
        <f t="shared" si="42"/>
        <v>1.7134014903222954E-2</v>
      </c>
      <c r="Y243" s="64">
        <f t="shared" si="43"/>
        <v>0</v>
      </c>
      <c r="Z243" s="64">
        <f t="shared" si="44"/>
        <v>0</v>
      </c>
    </row>
    <row r="244" spans="1:26" x14ac:dyDescent="0.35">
      <c r="A244" s="4"/>
      <c r="B244" s="78">
        <v>45302</v>
      </c>
      <c r="C244" s="60">
        <v>218.9</v>
      </c>
      <c r="D244" s="60">
        <v>129.9</v>
      </c>
      <c r="E244" s="60">
        <v>211.1</v>
      </c>
      <c r="F244" s="60">
        <v>286.60000000000002</v>
      </c>
      <c r="G244" s="60">
        <v>46.5</v>
      </c>
      <c r="H244" s="60">
        <v>209.2</v>
      </c>
      <c r="I244" s="60">
        <v>26</v>
      </c>
      <c r="J244" s="60">
        <v>86.7</v>
      </c>
      <c r="K244" s="60">
        <v>441.9</v>
      </c>
      <c r="L244" s="60">
        <v>21.7</v>
      </c>
      <c r="M244" s="60">
        <v>1047.7</v>
      </c>
      <c r="P244" s="64">
        <f t="shared" si="34"/>
        <v>0</v>
      </c>
      <c r="Q244" s="64">
        <f t="shared" si="35"/>
        <v>-2.2079313365779674E-2</v>
      </c>
      <c r="R244" s="64">
        <f t="shared" si="36"/>
        <v>1.8966340441315885E-3</v>
      </c>
      <c r="S244" s="64">
        <f t="shared" si="37"/>
        <v>0</v>
      </c>
      <c r="T244" s="64">
        <f t="shared" si="38"/>
        <v>0</v>
      </c>
      <c r="U244" s="64">
        <f t="shared" si="39"/>
        <v>0</v>
      </c>
      <c r="V244" s="64">
        <f t="shared" si="40"/>
        <v>0</v>
      </c>
      <c r="W244" s="64">
        <f t="shared" si="41"/>
        <v>0</v>
      </c>
      <c r="X244" s="64">
        <f t="shared" si="42"/>
        <v>1.4359221077888661E-2</v>
      </c>
      <c r="Y244" s="64">
        <f t="shared" si="43"/>
        <v>0</v>
      </c>
      <c r="Z244" s="64">
        <f t="shared" si="44"/>
        <v>0</v>
      </c>
    </row>
    <row r="245" spans="1:26" x14ac:dyDescent="0.35">
      <c r="A245" s="4"/>
      <c r="B245" s="76">
        <v>45305</v>
      </c>
      <c r="C245" s="77">
        <v>218.9</v>
      </c>
      <c r="D245" s="77">
        <v>130</v>
      </c>
      <c r="E245" s="77">
        <v>210.9</v>
      </c>
      <c r="F245" s="77">
        <v>286.60000000000002</v>
      </c>
      <c r="G245" s="77">
        <v>46.5</v>
      </c>
      <c r="H245" s="77">
        <v>209.2</v>
      </c>
      <c r="I245" s="77">
        <v>26</v>
      </c>
      <c r="J245" s="77">
        <v>86.7</v>
      </c>
      <c r="K245" s="77">
        <v>441.4</v>
      </c>
      <c r="L245" s="77">
        <v>21.7</v>
      </c>
      <c r="M245" s="77">
        <v>1047.7</v>
      </c>
      <c r="P245" s="64">
        <f t="shared" si="34"/>
        <v>0</v>
      </c>
      <c r="Q245" s="64">
        <f t="shared" si="35"/>
        <v>7.695267790285181E-4</v>
      </c>
      <c r="R245" s="64">
        <f t="shared" si="36"/>
        <v>-9.4786736954597306E-4</v>
      </c>
      <c r="S245" s="64">
        <f t="shared" si="37"/>
        <v>0</v>
      </c>
      <c r="T245" s="64">
        <f t="shared" si="38"/>
        <v>0</v>
      </c>
      <c r="U245" s="64">
        <f t="shared" si="39"/>
        <v>0</v>
      </c>
      <c r="V245" s="64">
        <f t="shared" si="40"/>
        <v>0</v>
      </c>
      <c r="W245" s="64">
        <f t="shared" si="41"/>
        <v>0</v>
      </c>
      <c r="X245" s="64">
        <f t="shared" si="42"/>
        <v>-1.1321183140582207E-3</v>
      </c>
      <c r="Y245" s="64">
        <f t="shared" si="43"/>
        <v>0</v>
      </c>
      <c r="Z245" s="64">
        <f t="shared" si="44"/>
        <v>0</v>
      </c>
    </row>
    <row r="246" spans="1:26" x14ac:dyDescent="0.35">
      <c r="A246" s="4"/>
      <c r="B246" s="78">
        <v>45306</v>
      </c>
      <c r="C246" s="60">
        <v>218.9</v>
      </c>
      <c r="D246" s="60">
        <v>137.80000000000001</v>
      </c>
      <c r="E246" s="60">
        <v>210.8</v>
      </c>
      <c r="F246" s="60">
        <v>286.60000000000002</v>
      </c>
      <c r="G246" s="60">
        <v>46.5</v>
      </c>
      <c r="H246" s="60">
        <v>209.2</v>
      </c>
      <c r="I246" s="60">
        <v>26</v>
      </c>
      <c r="J246" s="60">
        <v>86.7</v>
      </c>
      <c r="K246" s="60">
        <v>446.1</v>
      </c>
      <c r="L246" s="60">
        <v>21.7</v>
      </c>
      <c r="M246" s="60">
        <v>1047.7</v>
      </c>
      <c r="P246" s="64">
        <f t="shared" si="34"/>
        <v>0</v>
      </c>
      <c r="Q246" s="64">
        <f t="shared" si="35"/>
        <v>5.8268908123975824E-2</v>
      </c>
      <c r="R246" s="64">
        <f t="shared" si="36"/>
        <v>-4.7427081752163421E-4</v>
      </c>
      <c r="S246" s="64">
        <f t="shared" si="37"/>
        <v>0</v>
      </c>
      <c r="T246" s="64">
        <f t="shared" si="38"/>
        <v>0</v>
      </c>
      <c r="U246" s="64">
        <f t="shared" si="39"/>
        <v>0</v>
      </c>
      <c r="V246" s="64">
        <f t="shared" si="40"/>
        <v>0</v>
      </c>
      <c r="W246" s="64">
        <f t="shared" si="41"/>
        <v>0</v>
      </c>
      <c r="X246" s="64">
        <f t="shared" si="42"/>
        <v>1.0591648311583097E-2</v>
      </c>
      <c r="Y246" s="64">
        <f t="shared" si="43"/>
        <v>0</v>
      </c>
      <c r="Z246" s="64">
        <f t="shared" si="44"/>
        <v>0</v>
      </c>
    </row>
    <row r="247" spans="1:26" x14ac:dyDescent="0.35">
      <c r="A247" s="4"/>
      <c r="B247" s="76">
        <v>45307</v>
      </c>
      <c r="C247" s="77">
        <v>218.9</v>
      </c>
      <c r="D247" s="77">
        <v>148.19999999999999</v>
      </c>
      <c r="E247" s="77">
        <v>211.7</v>
      </c>
      <c r="F247" s="77">
        <v>286.60000000000002</v>
      </c>
      <c r="G247" s="77">
        <v>46.5</v>
      </c>
      <c r="H247" s="77">
        <v>209.2</v>
      </c>
      <c r="I247" s="77">
        <v>26</v>
      </c>
      <c r="J247" s="77">
        <v>87.7</v>
      </c>
      <c r="K247" s="77">
        <v>472.9</v>
      </c>
      <c r="L247" s="77">
        <v>21.8</v>
      </c>
      <c r="M247" s="77">
        <v>1047.7</v>
      </c>
      <c r="P247" s="64">
        <f t="shared" si="34"/>
        <v>0</v>
      </c>
      <c r="Q247" s="64">
        <f t="shared" si="35"/>
        <v>7.2759354282428093E-2</v>
      </c>
      <c r="R247" s="64">
        <f t="shared" si="36"/>
        <v>4.2603614736121034E-3</v>
      </c>
      <c r="S247" s="64">
        <f t="shared" si="37"/>
        <v>0</v>
      </c>
      <c r="T247" s="64">
        <f t="shared" si="38"/>
        <v>0</v>
      </c>
      <c r="U247" s="64">
        <f t="shared" si="39"/>
        <v>0</v>
      </c>
      <c r="V247" s="64">
        <f t="shared" si="40"/>
        <v>0</v>
      </c>
      <c r="W247" s="64">
        <f t="shared" si="41"/>
        <v>1.146801559164129E-2</v>
      </c>
      <c r="X247" s="64">
        <f t="shared" si="42"/>
        <v>5.8340807515610944E-2</v>
      </c>
      <c r="Y247" s="64">
        <f t="shared" si="43"/>
        <v>4.5977092486295494E-3</v>
      </c>
      <c r="Z247" s="64">
        <f t="shared" si="44"/>
        <v>0</v>
      </c>
    </row>
    <row r="248" spans="1:26" x14ac:dyDescent="0.35">
      <c r="A248" s="4"/>
      <c r="B248" s="78">
        <v>45308</v>
      </c>
      <c r="C248" s="60">
        <v>218.9</v>
      </c>
      <c r="D248" s="60">
        <v>147.19999999999999</v>
      </c>
      <c r="E248" s="60">
        <v>212.2</v>
      </c>
      <c r="F248" s="60">
        <v>286.60000000000002</v>
      </c>
      <c r="G248" s="60">
        <v>46.5</v>
      </c>
      <c r="H248" s="60">
        <v>209.2</v>
      </c>
      <c r="I248" s="60">
        <v>26</v>
      </c>
      <c r="J248" s="60">
        <v>87.3</v>
      </c>
      <c r="K248" s="60">
        <v>460.7</v>
      </c>
      <c r="L248" s="60">
        <v>21.6</v>
      </c>
      <c r="M248" s="60">
        <v>1047.7</v>
      </c>
      <c r="P248" s="64">
        <f t="shared" si="34"/>
        <v>0</v>
      </c>
      <c r="Q248" s="64">
        <f t="shared" si="35"/>
        <v>-6.7705065672106022E-3</v>
      </c>
      <c r="R248" s="64">
        <f t="shared" si="36"/>
        <v>2.3590480390632746E-3</v>
      </c>
      <c r="S248" s="64">
        <f t="shared" si="37"/>
        <v>0</v>
      </c>
      <c r="T248" s="64">
        <f t="shared" si="38"/>
        <v>0</v>
      </c>
      <c r="U248" s="64">
        <f t="shared" si="39"/>
        <v>0</v>
      </c>
      <c r="V248" s="64">
        <f t="shared" si="40"/>
        <v>0</v>
      </c>
      <c r="W248" s="64">
        <f t="shared" si="41"/>
        <v>-4.5714365325808769E-3</v>
      </c>
      <c r="X248" s="64">
        <f t="shared" si="42"/>
        <v>-2.6136877707958826E-2</v>
      </c>
      <c r="Y248" s="64">
        <f t="shared" si="43"/>
        <v>-9.2166551049239522E-3</v>
      </c>
      <c r="Z248" s="64">
        <f t="shared" si="44"/>
        <v>0</v>
      </c>
    </row>
    <row r="249" spans="1:26" x14ac:dyDescent="0.35">
      <c r="A249" s="4"/>
      <c r="B249" s="76">
        <v>45309</v>
      </c>
      <c r="C249" s="77">
        <v>218.9</v>
      </c>
      <c r="D249" s="77">
        <v>145.9</v>
      </c>
      <c r="E249" s="77">
        <v>212</v>
      </c>
      <c r="F249" s="77">
        <v>286.60000000000002</v>
      </c>
      <c r="G249" s="77">
        <v>46.5</v>
      </c>
      <c r="H249" s="77">
        <v>209.2</v>
      </c>
      <c r="I249" s="77">
        <v>26</v>
      </c>
      <c r="J249" s="77">
        <v>86.7</v>
      </c>
      <c r="K249" s="77">
        <v>479</v>
      </c>
      <c r="L249" s="77">
        <v>21.5</v>
      </c>
      <c r="M249" s="77">
        <v>1047.7</v>
      </c>
      <c r="P249" s="64">
        <f t="shared" si="34"/>
        <v>0</v>
      </c>
      <c r="Q249" s="64">
        <f t="shared" si="35"/>
        <v>-8.8707507660357315E-3</v>
      </c>
      <c r="R249" s="64">
        <f t="shared" si="36"/>
        <v>-9.4295150787023602E-4</v>
      </c>
      <c r="S249" s="64">
        <f t="shared" si="37"/>
        <v>0</v>
      </c>
      <c r="T249" s="64">
        <f t="shared" si="38"/>
        <v>0</v>
      </c>
      <c r="U249" s="64">
        <f t="shared" si="39"/>
        <v>0</v>
      </c>
      <c r="V249" s="64">
        <f t="shared" si="40"/>
        <v>0</v>
      </c>
      <c r="W249" s="64">
        <f t="shared" si="41"/>
        <v>-6.8965790590603286E-3</v>
      </c>
      <c r="X249" s="64">
        <f t="shared" si="42"/>
        <v>3.8953525469043973E-2</v>
      </c>
      <c r="Y249" s="64">
        <f t="shared" si="43"/>
        <v>-4.6403795565022254E-3</v>
      </c>
      <c r="Z249" s="64">
        <f t="shared" si="44"/>
        <v>0</v>
      </c>
    </row>
    <row r="250" spans="1:26" x14ac:dyDescent="0.35">
      <c r="A250" s="4"/>
      <c r="B250" s="78">
        <v>45312</v>
      </c>
      <c r="C250" s="60">
        <v>218.9</v>
      </c>
      <c r="D250" s="60">
        <v>160.19999999999999</v>
      </c>
      <c r="E250" s="60">
        <v>213.8</v>
      </c>
      <c r="F250" s="60">
        <v>286.60000000000002</v>
      </c>
      <c r="G250" s="60">
        <v>46.5</v>
      </c>
      <c r="H250" s="60">
        <v>209.2</v>
      </c>
      <c r="I250" s="60">
        <v>23.4</v>
      </c>
      <c r="J250" s="60">
        <v>86.6</v>
      </c>
      <c r="K250" s="60">
        <v>507.9</v>
      </c>
      <c r="L250" s="60">
        <v>22.3</v>
      </c>
      <c r="M250" s="60">
        <v>982.3</v>
      </c>
      <c r="P250" s="64">
        <f t="shared" si="34"/>
        <v>0</v>
      </c>
      <c r="Q250" s="64">
        <f t="shared" si="35"/>
        <v>9.3501579105518873E-2</v>
      </c>
      <c r="R250" s="64">
        <f t="shared" si="36"/>
        <v>8.4547239189324518E-3</v>
      </c>
      <c r="S250" s="64">
        <f t="shared" si="37"/>
        <v>0</v>
      </c>
      <c r="T250" s="64">
        <f t="shared" si="38"/>
        <v>0</v>
      </c>
      <c r="U250" s="64">
        <f t="shared" si="39"/>
        <v>0</v>
      </c>
      <c r="V250" s="64">
        <f t="shared" si="40"/>
        <v>-0.10536051565782641</v>
      </c>
      <c r="W250" s="64">
        <f t="shared" si="41"/>
        <v>-1.1540682181067506E-3</v>
      </c>
      <c r="X250" s="64">
        <f t="shared" si="42"/>
        <v>5.8583980396284055E-2</v>
      </c>
      <c r="Y250" s="64">
        <f t="shared" si="43"/>
        <v>3.653374333245607E-2</v>
      </c>
      <c r="Z250" s="64">
        <f t="shared" si="44"/>
        <v>-6.4455803678095475E-2</v>
      </c>
    </row>
    <row r="251" spans="1:26" x14ac:dyDescent="0.35">
      <c r="A251" s="4"/>
      <c r="B251" s="76">
        <v>45313</v>
      </c>
      <c r="C251" s="77">
        <v>218.9</v>
      </c>
      <c r="D251" s="77">
        <v>176.2</v>
      </c>
      <c r="E251" s="77">
        <v>217.2</v>
      </c>
      <c r="F251" s="77">
        <v>286.60000000000002</v>
      </c>
      <c r="G251" s="77">
        <v>46.5</v>
      </c>
      <c r="H251" s="77">
        <v>209.2</v>
      </c>
      <c r="I251" s="77">
        <v>21.1</v>
      </c>
      <c r="J251" s="77">
        <v>87.5</v>
      </c>
      <c r="K251" s="77">
        <v>502.5</v>
      </c>
      <c r="L251" s="77">
        <v>21.8</v>
      </c>
      <c r="M251" s="77">
        <v>908.7</v>
      </c>
      <c r="P251" s="64">
        <f t="shared" si="34"/>
        <v>0</v>
      </c>
      <c r="Q251" s="64">
        <f t="shared" si="35"/>
        <v>9.5196678867820309E-2</v>
      </c>
      <c r="R251" s="64">
        <f t="shared" si="36"/>
        <v>1.577758946883533E-2</v>
      </c>
      <c r="S251" s="64">
        <f t="shared" si="37"/>
        <v>0</v>
      </c>
      <c r="T251" s="64">
        <f t="shared" si="38"/>
        <v>0</v>
      </c>
      <c r="U251" s="64">
        <f t="shared" si="39"/>
        <v>0</v>
      </c>
      <c r="V251" s="64">
        <f t="shared" si="40"/>
        <v>-0.10346298188163479</v>
      </c>
      <c r="W251" s="64">
        <f t="shared" si="41"/>
        <v>1.0338977795179293E-2</v>
      </c>
      <c r="X251" s="64">
        <f t="shared" si="42"/>
        <v>-1.0688937873968494E-2</v>
      </c>
      <c r="Y251" s="64">
        <f t="shared" si="43"/>
        <v>-2.2676708671029701E-2</v>
      </c>
      <c r="Z251" s="64">
        <f t="shared" si="44"/>
        <v>-7.7881753979522558E-2</v>
      </c>
    </row>
    <row r="252" spans="1:26" x14ac:dyDescent="0.35">
      <c r="A252" s="4"/>
      <c r="B252" s="78">
        <v>45314</v>
      </c>
      <c r="C252" s="60">
        <v>199.8</v>
      </c>
      <c r="D252" s="60">
        <v>193.8</v>
      </c>
      <c r="E252" s="60">
        <v>221.5</v>
      </c>
      <c r="F252" s="60">
        <v>286.60000000000002</v>
      </c>
      <c r="G252" s="60">
        <v>43.9</v>
      </c>
      <c r="H252" s="60">
        <v>202.8</v>
      </c>
      <c r="I252" s="60">
        <v>22</v>
      </c>
      <c r="J252" s="60">
        <v>87.9</v>
      </c>
      <c r="K252" s="60">
        <v>494.9</v>
      </c>
      <c r="L252" s="60">
        <v>22.7</v>
      </c>
      <c r="M252" s="60">
        <v>840.6</v>
      </c>
      <c r="P252" s="64">
        <f t="shared" si="34"/>
        <v>-9.1298138314364022E-2</v>
      </c>
      <c r="Q252" s="64">
        <f t="shared" si="35"/>
        <v>9.5206985954586917E-2</v>
      </c>
      <c r="R252" s="64">
        <f t="shared" si="36"/>
        <v>1.9604001425409988E-2</v>
      </c>
      <c r="S252" s="64">
        <f t="shared" si="37"/>
        <v>0</v>
      </c>
      <c r="T252" s="64">
        <f t="shared" si="38"/>
        <v>-5.7537992512184957E-2</v>
      </c>
      <c r="U252" s="64">
        <f t="shared" si="39"/>
        <v>-3.1070460473739573E-2</v>
      </c>
      <c r="V252" s="64">
        <f t="shared" si="40"/>
        <v>4.1769412876294931E-2</v>
      </c>
      <c r="W252" s="64">
        <f t="shared" si="41"/>
        <v>4.5610113275626673E-3</v>
      </c>
      <c r="X252" s="64">
        <f t="shared" si="42"/>
        <v>-1.5239917975390477E-2</v>
      </c>
      <c r="Y252" s="64">
        <f t="shared" si="43"/>
        <v>4.0454954692313534E-2</v>
      </c>
      <c r="Z252" s="64">
        <f t="shared" si="44"/>
        <v>-7.789908413028504E-2</v>
      </c>
    </row>
    <row r="253" spans="1:26" x14ac:dyDescent="0.35">
      <c r="A253" s="4"/>
      <c r="B253" s="76">
        <v>45315</v>
      </c>
      <c r="C253" s="77">
        <v>179.9</v>
      </c>
      <c r="D253" s="77">
        <v>208.3</v>
      </c>
      <c r="E253" s="77">
        <v>221.5</v>
      </c>
      <c r="F253" s="77">
        <v>286.60000000000002</v>
      </c>
      <c r="G253" s="77">
        <v>42.4</v>
      </c>
      <c r="H253" s="77">
        <v>200.2</v>
      </c>
      <c r="I253" s="77">
        <v>21.5</v>
      </c>
      <c r="J253" s="77">
        <v>88.1</v>
      </c>
      <c r="K253" s="77">
        <v>494.5</v>
      </c>
      <c r="L253" s="77">
        <v>22.7</v>
      </c>
      <c r="M253" s="77">
        <v>781.6</v>
      </c>
      <c r="P253" s="64">
        <f t="shared" si="34"/>
        <v>-0.10491572525796576</v>
      </c>
      <c r="Q253" s="64">
        <f t="shared" si="35"/>
        <v>7.2152648810260497E-2</v>
      </c>
      <c r="R253" s="64">
        <f t="shared" si="36"/>
        <v>0</v>
      </c>
      <c r="S253" s="64">
        <f t="shared" si="37"/>
        <v>0</v>
      </c>
      <c r="T253" s="64">
        <f t="shared" si="38"/>
        <v>-3.4765957843213555E-2</v>
      </c>
      <c r="U253" s="64">
        <f t="shared" si="39"/>
        <v>-1.2903404835907954E-2</v>
      </c>
      <c r="V253" s="64">
        <f t="shared" si="40"/>
        <v>-2.2989518224698718E-2</v>
      </c>
      <c r="W253" s="64">
        <f t="shared" si="41"/>
        <v>2.2727282510023972E-3</v>
      </c>
      <c r="X253" s="64">
        <f t="shared" si="42"/>
        <v>-8.0857089507350489E-4</v>
      </c>
      <c r="Y253" s="64">
        <f t="shared" si="43"/>
        <v>0</v>
      </c>
      <c r="Z253" s="64">
        <f t="shared" si="44"/>
        <v>-7.2772821842443283E-2</v>
      </c>
    </row>
    <row r="254" spans="1:26" x14ac:dyDescent="0.35">
      <c r="A254" s="4"/>
      <c r="B254" s="78">
        <v>45316</v>
      </c>
      <c r="C254" s="60">
        <v>166.1</v>
      </c>
      <c r="D254" s="60">
        <v>218.3</v>
      </c>
      <c r="E254" s="60">
        <v>219.5</v>
      </c>
      <c r="F254" s="60">
        <v>286.60000000000002</v>
      </c>
      <c r="G254" s="60">
        <v>40.6</v>
      </c>
      <c r="H254" s="60">
        <v>197.2</v>
      </c>
      <c r="I254" s="60">
        <v>20.6</v>
      </c>
      <c r="J254" s="60">
        <v>86.6</v>
      </c>
      <c r="K254" s="60">
        <v>483.5</v>
      </c>
      <c r="L254" s="60">
        <v>23</v>
      </c>
      <c r="M254" s="60">
        <v>764.9</v>
      </c>
      <c r="P254" s="64">
        <f t="shared" si="34"/>
        <v>-7.981112433723829E-2</v>
      </c>
      <c r="Q254" s="64">
        <f t="shared" si="35"/>
        <v>4.6890915288971942E-2</v>
      </c>
      <c r="R254" s="64">
        <f t="shared" si="36"/>
        <v>-9.0703569699642651E-3</v>
      </c>
      <c r="S254" s="64">
        <f t="shared" si="37"/>
        <v>0</v>
      </c>
      <c r="T254" s="64">
        <f t="shared" si="38"/>
        <v>-4.3380295630225052E-2</v>
      </c>
      <c r="U254" s="64">
        <f t="shared" si="39"/>
        <v>-1.5098424712585217E-2</v>
      </c>
      <c r="V254" s="64">
        <f t="shared" si="40"/>
        <v>-4.2761859338081701E-2</v>
      </c>
      <c r="W254" s="64">
        <f t="shared" si="41"/>
        <v>-1.7172717373744324E-2</v>
      </c>
      <c r="X254" s="64">
        <f t="shared" si="42"/>
        <v>-2.2495836169417756E-2</v>
      </c>
      <c r="Y254" s="64">
        <f t="shared" si="43"/>
        <v>1.3129291441792802E-2</v>
      </c>
      <c r="Z254" s="64">
        <f t="shared" si="44"/>
        <v>-2.1597994400752711E-2</v>
      </c>
    </row>
    <row r="255" spans="1:26" x14ac:dyDescent="0.35">
      <c r="A255" s="4"/>
      <c r="B255" s="76">
        <v>45319</v>
      </c>
      <c r="C255" s="77">
        <v>163.5</v>
      </c>
      <c r="D255" s="77">
        <v>210.6</v>
      </c>
      <c r="E255" s="77">
        <v>215.2</v>
      </c>
      <c r="F255" s="77">
        <v>286.60000000000002</v>
      </c>
      <c r="G255" s="77">
        <v>38.4</v>
      </c>
      <c r="H255" s="77">
        <v>193.9</v>
      </c>
      <c r="I255" s="77">
        <v>19.2</v>
      </c>
      <c r="J255" s="77">
        <v>86.2</v>
      </c>
      <c r="K255" s="77">
        <v>486</v>
      </c>
      <c r="L255" s="77">
        <v>23</v>
      </c>
      <c r="M255" s="77">
        <v>713.3</v>
      </c>
      <c r="P255" s="64">
        <f t="shared" si="34"/>
        <v>-1.5777026281941022E-2</v>
      </c>
      <c r="Q255" s="64">
        <f t="shared" si="35"/>
        <v>-3.5909663856023163E-2</v>
      </c>
      <c r="R255" s="64">
        <f t="shared" si="36"/>
        <v>-1.9784404227596759E-2</v>
      </c>
      <c r="S255" s="64">
        <f t="shared" si="37"/>
        <v>0</v>
      </c>
      <c r="T255" s="64">
        <f t="shared" si="38"/>
        <v>-5.5710607014005833E-2</v>
      </c>
      <c r="U255" s="64">
        <f t="shared" si="39"/>
        <v>-1.6875879919928827E-2</v>
      </c>
      <c r="V255" s="64">
        <f t="shared" si="40"/>
        <v>-7.0380796761799619E-2</v>
      </c>
      <c r="W255" s="64">
        <f t="shared" si="41"/>
        <v>-4.6296378987419938E-3</v>
      </c>
      <c r="X255" s="64">
        <f t="shared" si="42"/>
        <v>5.1573090071447567E-3</v>
      </c>
      <c r="Y255" s="64">
        <f t="shared" si="43"/>
        <v>0</v>
      </c>
      <c r="Z255" s="64">
        <f t="shared" si="44"/>
        <v>-6.9843017043828004E-2</v>
      </c>
    </row>
    <row r="256" spans="1:26" x14ac:dyDescent="0.35">
      <c r="A256" s="4"/>
      <c r="B256" s="78">
        <v>45320</v>
      </c>
      <c r="C256" s="60">
        <v>163.69999999999999</v>
      </c>
      <c r="D256" s="60">
        <v>210.8</v>
      </c>
      <c r="E256" s="60">
        <v>216.8</v>
      </c>
      <c r="F256" s="60">
        <v>286.60000000000002</v>
      </c>
      <c r="G256" s="60">
        <v>38</v>
      </c>
      <c r="H256" s="60">
        <v>192.8</v>
      </c>
      <c r="I256" s="60">
        <v>19.7</v>
      </c>
      <c r="J256" s="60">
        <v>85.1</v>
      </c>
      <c r="K256" s="60">
        <v>520.1</v>
      </c>
      <c r="L256" s="60">
        <v>23.5</v>
      </c>
      <c r="M256" s="60">
        <v>702.2</v>
      </c>
      <c r="P256" s="64">
        <f t="shared" si="34"/>
        <v>1.2224940397811E-3</v>
      </c>
      <c r="Q256" s="64">
        <f t="shared" si="35"/>
        <v>9.4921696733215525E-4</v>
      </c>
      <c r="R256" s="64">
        <f t="shared" si="36"/>
        <v>7.4074412778618176E-3</v>
      </c>
      <c r="S256" s="64">
        <f t="shared" si="37"/>
        <v>0</v>
      </c>
      <c r="T256" s="64">
        <f t="shared" si="38"/>
        <v>-1.0471299867295366E-2</v>
      </c>
      <c r="U256" s="64">
        <f t="shared" si="39"/>
        <v>-5.689180072160867E-3</v>
      </c>
      <c r="V256" s="64">
        <f t="shared" si="40"/>
        <v>2.570835671020703E-2</v>
      </c>
      <c r="W256" s="64">
        <f t="shared" si="41"/>
        <v>-1.2843142090319067E-2</v>
      </c>
      <c r="X256" s="64">
        <f t="shared" si="42"/>
        <v>6.7812476878533048E-2</v>
      </c>
      <c r="Y256" s="64">
        <f t="shared" si="43"/>
        <v>2.1506205220963682E-2</v>
      </c>
      <c r="Z256" s="64">
        <f t="shared" si="44"/>
        <v>-1.5683825549660482E-2</v>
      </c>
    </row>
    <row r="257" spans="1:26" x14ac:dyDescent="0.35">
      <c r="A257" s="4"/>
      <c r="B257" s="76">
        <v>45321</v>
      </c>
      <c r="C257" s="77">
        <v>169.1</v>
      </c>
      <c r="D257" s="77">
        <v>217.9</v>
      </c>
      <c r="E257" s="77">
        <v>219.5</v>
      </c>
      <c r="F257" s="77">
        <v>286.60000000000002</v>
      </c>
      <c r="G257" s="77">
        <v>38.9</v>
      </c>
      <c r="H257" s="77">
        <v>194.9</v>
      </c>
      <c r="I257" s="77">
        <v>20.2</v>
      </c>
      <c r="J257" s="77">
        <v>85.9</v>
      </c>
      <c r="K257" s="77">
        <v>498.1</v>
      </c>
      <c r="L257" s="77">
        <v>23</v>
      </c>
      <c r="M257" s="77">
        <v>754.8</v>
      </c>
      <c r="P257" s="64">
        <f t="shared" si="34"/>
        <v>3.2454771527445352E-2</v>
      </c>
      <c r="Q257" s="64">
        <f t="shared" si="35"/>
        <v>3.3126425283366942E-2</v>
      </c>
      <c r="R257" s="64">
        <f t="shared" si="36"/>
        <v>1.2376962949734758E-2</v>
      </c>
      <c r="S257" s="64">
        <f t="shared" si="37"/>
        <v>0</v>
      </c>
      <c r="T257" s="64">
        <f t="shared" si="38"/>
        <v>2.3408090898014804E-2</v>
      </c>
      <c r="U257" s="64">
        <f t="shared" si="39"/>
        <v>1.0833224337069848E-2</v>
      </c>
      <c r="V257" s="64">
        <f t="shared" si="40"/>
        <v>2.506396866321622E-2</v>
      </c>
      <c r="W257" s="64">
        <f t="shared" si="41"/>
        <v>9.3567934108813137E-3</v>
      </c>
      <c r="X257" s="64">
        <f t="shared" si="42"/>
        <v>-4.3220240699789081E-2</v>
      </c>
      <c r="Y257" s="64">
        <f t="shared" si="43"/>
        <v>-2.1506205220963619E-2</v>
      </c>
      <c r="Z257" s="64">
        <f t="shared" si="44"/>
        <v>7.2234549760063202E-2</v>
      </c>
    </row>
    <row r="258" spans="1:26" x14ac:dyDescent="0.35">
      <c r="A258" s="4"/>
      <c r="B258" s="78">
        <v>45322</v>
      </c>
      <c r="C258" s="60">
        <v>160.5</v>
      </c>
      <c r="D258" s="60">
        <v>216.5</v>
      </c>
      <c r="E258" s="60">
        <v>218</v>
      </c>
      <c r="F258" s="60">
        <v>286.60000000000002</v>
      </c>
      <c r="G258" s="60">
        <v>38.700000000000003</v>
      </c>
      <c r="H258" s="60">
        <v>191</v>
      </c>
      <c r="I258" s="60">
        <v>19.899999999999999</v>
      </c>
      <c r="J258" s="60">
        <v>85.6</v>
      </c>
      <c r="K258" s="60">
        <v>473.5</v>
      </c>
      <c r="L258" s="60">
        <v>23</v>
      </c>
      <c r="M258" s="60">
        <v>752.8</v>
      </c>
      <c r="P258" s="64">
        <f t="shared" si="34"/>
        <v>-5.2196313334464013E-2</v>
      </c>
      <c r="Q258" s="64">
        <f t="shared" si="35"/>
        <v>-6.4456945080296297E-3</v>
      </c>
      <c r="R258" s="64">
        <f t="shared" si="36"/>
        <v>-6.8571697261370235E-3</v>
      </c>
      <c r="S258" s="64">
        <f t="shared" si="37"/>
        <v>0</v>
      </c>
      <c r="T258" s="64">
        <f t="shared" si="38"/>
        <v>-5.1546505886644264E-3</v>
      </c>
      <c r="U258" s="64">
        <f t="shared" si="39"/>
        <v>-2.0213178466885241E-2</v>
      </c>
      <c r="V258" s="64">
        <f t="shared" si="40"/>
        <v>-1.4962872676712377E-2</v>
      </c>
      <c r="W258" s="64">
        <f t="shared" si="41"/>
        <v>-3.4985458425133929E-3</v>
      </c>
      <c r="X258" s="64">
        <f t="shared" si="42"/>
        <v>-5.0648947453104776E-2</v>
      </c>
      <c r="Y258" s="64">
        <f t="shared" si="43"/>
        <v>0</v>
      </c>
      <c r="Z258" s="64">
        <f t="shared" si="44"/>
        <v>-2.6532252232252772E-3</v>
      </c>
    </row>
    <row r="259" spans="1:26" x14ac:dyDescent="0.35">
      <c r="A259" s="4"/>
      <c r="B259" s="76">
        <v>45323</v>
      </c>
      <c r="C259" s="77">
        <v>162.80000000000001</v>
      </c>
      <c r="D259" s="77">
        <v>217.8</v>
      </c>
      <c r="E259" s="77">
        <v>218</v>
      </c>
      <c r="F259" s="77">
        <v>286.60000000000002</v>
      </c>
      <c r="G259" s="77">
        <v>41.4</v>
      </c>
      <c r="H259" s="77">
        <v>194.3</v>
      </c>
      <c r="I259" s="77">
        <v>21.8</v>
      </c>
      <c r="J259" s="77">
        <v>86.6</v>
      </c>
      <c r="K259" s="77">
        <v>482.2</v>
      </c>
      <c r="L259" s="77">
        <v>22.9</v>
      </c>
      <c r="M259" s="77">
        <v>757.3</v>
      </c>
      <c r="P259" s="64">
        <f t="shared" si="34"/>
        <v>1.4228510998369392E-2</v>
      </c>
      <c r="Q259" s="64">
        <f t="shared" si="35"/>
        <v>5.9866630563155856E-3</v>
      </c>
      <c r="R259" s="64">
        <f t="shared" si="36"/>
        <v>0</v>
      </c>
      <c r="S259" s="64">
        <f t="shared" si="37"/>
        <v>0</v>
      </c>
      <c r="T259" s="64">
        <f t="shared" si="38"/>
        <v>6.7441280795532479E-2</v>
      </c>
      <c r="U259" s="64">
        <f t="shared" si="39"/>
        <v>1.7129928336764608E-2</v>
      </c>
      <c r="V259" s="64">
        <f t="shared" si="40"/>
        <v>9.1190238064596682E-2</v>
      </c>
      <c r="W259" s="64">
        <f t="shared" si="41"/>
        <v>1.1614532420693083E-2</v>
      </c>
      <c r="X259" s="64">
        <f t="shared" si="42"/>
        <v>1.8207053120937761E-2</v>
      </c>
      <c r="Y259" s="64">
        <f t="shared" si="43"/>
        <v>-4.3573053689558126E-3</v>
      </c>
      <c r="Z259" s="64">
        <f t="shared" si="44"/>
        <v>5.9598878486071981E-3</v>
      </c>
    </row>
    <row r="260" spans="1:26" x14ac:dyDescent="0.35">
      <c r="A260" s="4"/>
      <c r="B260" s="78">
        <v>45326</v>
      </c>
      <c r="C260" s="60">
        <v>164.3</v>
      </c>
      <c r="D260" s="60">
        <v>217.8</v>
      </c>
      <c r="E260" s="60">
        <v>218.1</v>
      </c>
      <c r="F260" s="60">
        <v>286.60000000000002</v>
      </c>
      <c r="G260" s="60">
        <v>42.3</v>
      </c>
      <c r="H260" s="60">
        <v>195</v>
      </c>
      <c r="I260" s="60">
        <v>22.1</v>
      </c>
      <c r="J260" s="60">
        <v>86.4</v>
      </c>
      <c r="K260" s="60">
        <v>472</v>
      </c>
      <c r="L260" s="60">
        <v>23.3</v>
      </c>
      <c r="M260" s="60">
        <v>801.4</v>
      </c>
      <c r="P260" s="64">
        <f t="shared" si="34"/>
        <v>9.1715714747823696E-3</v>
      </c>
      <c r="Q260" s="64">
        <f t="shared" si="35"/>
        <v>0</v>
      </c>
      <c r="R260" s="64">
        <f t="shared" si="36"/>
        <v>4.5861041849434966E-4</v>
      </c>
      <c r="S260" s="64">
        <f t="shared" si="37"/>
        <v>0</v>
      </c>
      <c r="T260" s="64">
        <f t="shared" si="38"/>
        <v>2.1506205220963463E-2</v>
      </c>
      <c r="U260" s="64">
        <f t="shared" si="39"/>
        <v>3.5962021803522875E-3</v>
      </c>
      <c r="V260" s="64">
        <f t="shared" si="40"/>
        <v>1.3667638728663835E-2</v>
      </c>
      <c r="W260" s="64">
        <f t="shared" si="41"/>
        <v>-2.3121397583793909E-3</v>
      </c>
      <c r="X260" s="64">
        <f t="shared" si="42"/>
        <v>-2.1379980161515311E-2</v>
      </c>
      <c r="Y260" s="64">
        <f t="shared" si="43"/>
        <v>1.7316450011460958E-2</v>
      </c>
      <c r="Z260" s="64">
        <f t="shared" si="44"/>
        <v>5.6600722082267317E-2</v>
      </c>
    </row>
    <row r="261" spans="1:26" x14ac:dyDescent="0.35">
      <c r="A261" s="4"/>
      <c r="B261" s="76">
        <v>45327</v>
      </c>
      <c r="C261" s="77">
        <v>165.5</v>
      </c>
      <c r="D261" s="77">
        <v>215.1</v>
      </c>
      <c r="E261" s="77">
        <v>219.5</v>
      </c>
      <c r="F261" s="77">
        <v>286.60000000000002</v>
      </c>
      <c r="G261" s="77">
        <v>43.5</v>
      </c>
      <c r="H261" s="77">
        <v>195</v>
      </c>
      <c r="I261" s="77">
        <v>22.7</v>
      </c>
      <c r="J261" s="77">
        <v>87.6</v>
      </c>
      <c r="K261" s="77">
        <v>462.9</v>
      </c>
      <c r="L261" s="77">
        <v>23.3</v>
      </c>
      <c r="M261" s="77">
        <v>844.9</v>
      </c>
      <c r="P261" s="64">
        <f t="shared" ref="P261:P324" si="45">LN(C261/C260)</f>
        <v>7.2771697738952222E-3</v>
      </c>
      <c r="Q261" s="64">
        <f t="shared" ref="Q261:Q324" si="46">LN(D261/D260)</f>
        <v>-1.2474174225175801E-2</v>
      </c>
      <c r="R261" s="64">
        <f t="shared" ref="R261:R324" si="47">LN(E261/E260)</f>
        <v>6.3985593076427748E-3</v>
      </c>
      <c r="S261" s="64">
        <f t="shared" ref="S261:S324" si="48">LN(F261/F260)</f>
        <v>0</v>
      </c>
      <c r="T261" s="64">
        <f t="shared" ref="T261:T324" si="49">LN(G261/G260)</f>
        <v>2.7973852042406162E-2</v>
      </c>
      <c r="U261" s="64">
        <f t="shared" ref="U261:U324" si="50">LN(H261/H260)</f>
        <v>0</v>
      </c>
      <c r="V261" s="64">
        <f t="shared" ref="V261:V324" si="51">LN(I261/I260)</f>
        <v>2.6787315963649763E-2</v>
      </c>
      <c r="W261" s="64">
        <f t="shared" ref="W261:W324" si="52">LN(J261/J260)</f>
        <v>1.3793322132335769E-2</v>
      </c>
      <c r="X261" s="64">
        <f t="shared" ref="X261:X324" si="53">LN(K261/K260)</f>
        <v>-1.9467937548330604E-2</v>
      </c>
      <c r="Y261" s="64">
        <f t="shared" ref="Y261:Y324" si="54">LN(L261/L260)</f>
        <v>0</v>
      </c>
      <c r="Z261" s="64">
        <f t="shared" ref="Z261:Z324" si="55">LN(M261/M260)</f>
        <v>5.2858078956754838E-2</v>
      </c>
    </row>
    <row r="262" spans="1:26" x14ac:dyDescent="0.35">
      <c r="A262" s="4"/>
      <c r="B262" s="78">
        <v>45328</v>
      </c>
      <c r="C262" s="60">
        <v>174.5</v>
      </c>
      <c r="D262" s="60">
        <v>211.9</v>
      </c>
      <c r="E262" s="60">
        <v>217.2</v>
      </c>
      <c r="F262" s="60">
        <v>286.60000000000002</v>
      </c>
      <c r="G262" s="60">
        <v>42.7</v>
      </c>
      <c r="H262" s="60">
        <v>193.1</v>
      </c>
      <c r="I262" s="60">
        <v>23.2</v>
      </c>
      <c r="J262" s="60">
        <v>87</v>
      </c>
      <c r="K262" s="60">
        <v>480.6</v>
      </c>
      <c r="L262" s="60">
        <v>23</v>
      </c>
      <c r="M262" s="60">
        <v>843.5</v>
      </c>
      <c r="P262" s="64">
        <f t="shared" si="45"/>
        <v>5.2953546825364253E-2</v>
      </c>
      <c r="Q262" s="64">
        <f t="shared" si="46"/>
        <v>-1.4988570999430944E-2</v>
      </c>
      <c r="R262" s="64">
        <f t="shared" si="47"/>
        <v>-1.0533644455445747E-2</v>
      </c>
      <c r="S262" s="64">
        <f t="shared" si="48"/>
        <v>0</v>
      </c>
      <c r="T262" s="64">
        <f t="shared" si="49"/>
        <v>-1.8562017860059427E-2</v>
      </c>
      <c r="U262" s="64">
        <f t="shared" si="50"/>
        <v>-9.7913691292780998E-3</v>
      </c>
      <c r="V262" s="64">
        <f t="shared" si="51"/>
        <v>2.178735418490723E-2</v>
      </c>
      <c r="W262" s="64">
        <f t="shared" si="52"/>
        <v>-6.8728792877619524E-3</v>
      </c>
      <c r="X262" s="64">
        <f t="shared" si="53"/>
        <v>3.7524275265143708E-2</v>
      </c>
      <c r="Y262" s="64">
        <f t="shared" si="54"/>
        <v>-1.2959144642505228E-2</v>
      </c>
      <c r="Z262" s="64">
        <f t="shared" si="55"/>
        <v>-1.6583751727761162E-3</v>
      </c>
    </row>
    <row r="263" spans="1:26" x14ac:dyDescent="0.35">
      <c r="A263" s="4"/>
      <c r="B263" s="76">
        <v>45329</v>
      </c>
      <c r="C263" s="77">
        <v>172.1</v>
      </c>
      <c r="D263" s="77">
        <v>209.3</v>
      </c>
      <c r="E263" s="77">
        <v>217.2</v>
      </c>
      <c r="F263" s="77">
        <v>286.60000000000002</v>
      </c>
      <c r="G263" s="77">
        <v>42.6</v>
      </c>
      <c r="H263" s="77">
        <v>194</v>
      </c>
      <c r="I263" s="77">
        <v>23.2</v>
      </c>
      <c r="J263" s="77">
        <v>87.4</v>
      </c>
      <c r="K263" s="77">
        <v>491.6</v>
      </c>
      <c r="L263" s="77">
        <v>23</v>
      </c>
      <c r="M263" s="77">
        <v>822.5</v>
      </c>
      <c r="P263" s="64">
        <f t="shared" si="45"/>
        <v>-1.3849038424988113E-2</v>
      </c>
      <c r="Q263" s="64">
        <f t="shared" si="46"/>
        <v>-1.2345835822299266E-2</v>
      </c>
      <c r="R263" s="64">
        <f t="shared" si="47"/>
        <v>0</v>
      </c>
      <c r="S263" s="64">
        <f t="shared" si="48"/>
        <v>0</v>
      </c>
      <c r="T263" s="64">
        <f t="shared" si="49"/>
        <v>-2.3446669592541345E-3</v>
      </c>
      <c r="U263" s="64">
        <f t="shared" si="50"/>
        <v>4.6499696288594692E-3</v>
      </c>
      <c r="V263" s="64">
        <f t="shared" si="51"/>
        <v>0</v>
      </c>
      <c r="W263" s="64">
        <f t="shared" si="52"/>
        <v>4.5871640069061401E-3</v>
      </c>
      <c r="X263" s="64">
        <f t="shared" si="53"/>
        <v>2.2630054389511201E-2</v>
      </c>
      <c r="Y263" s="64">
        <f t="shared" si="54"/>
        <v>0</v>
      </c>
      <c r="Z263" s="64">
        <f t="shared" si="55"/>
        <v>-2.5211419346496056E-2</v>
      </c>
    </row>
    <row r="264" spans="1:26" x14ac:dyDescent="0.35">
      <c r="A264" s="4"/>
      <c r="B264" s="78">
        <v>45330</v>
      </c>
      <c r="C264" s="60">
        <v>169.9</v>
      </c>
      <c r="D264" s="60">
        <v>197.3</v>
      </c>
      <c r="E264" s="60">
        <v>217</v>
      </c>
      <c r="F264" s="60">
        <v>286.60000000000002</v>
      </c>
      <c r="G264" s="60">
        <v>42.3</v>
      </c>
      <c r="H264" s="60">
        <v>193.5</v>
      </c>
      <c r="I264" s="60">
        <v>23.5</v>
      </c>
      <c r="J264" s="60">
        <v>87.8</v>
      </c>
      <c r="K264" s="60">
        <v>503</v>
      </c>
      <c r="L264" s="60">
        <v>23.4</v>
      </c>
      <c r="M264" s="60">
        <v>824.4</v>
      </c>
      <c r="P264" s="64">
        <f t="shared" si="45"/>
        <v>-1.2865674539607288E-2</v>
      </c>
      <c r="Q264" s="64">
        <f t="shared" si="46"/>
        <v>-5.904321642338433E-2</v>
      </c>
      <c r="R264" s="64">
        <f t="shared" si="47"/>
        <v>-9.2123451932076407E-4</v>
      </c>
      <c r="S264" s="64">
        <f t="shared" si="48"/>
        <v>0</v>
      </c>
      <c r="T264" s="64">
        <f t="shared" si="49"/>
        <v>-7.0671672230925549E-3</v>
      </c>
      <c r="U264" s="64">
        <f t="shared" si="50"/>
        <v>-2.5806465934916254E-3</v>
      </c>
      <c r="V264" s="64">
        <f t="shared" si="51"/>
        <v>1.2848142477849059E-2</v>
      </c>
      <c r="W264" s="64">
        <f t="shared" si="52"/>
        <v>4.5662179795811844E-3</v>
      </c>
      <c r="X264" s="64">
        <f t="shared" si="53"/>
        <v>2.2924792407859468E-2</v>
      </c>
      <c r="Y264" s="64">
        <f t="shared" si="54"/>
        <v>1.7241806434505954E-2</v>
      </c>
      <c r="Z264" s="64">
        <f t="shared" si="55"/>
        <v>2.3073663767768952E-3</v>
      </c>
    </row>
    <row r="265" spans="1:26" x14ac:dyDescent="0.35">
      <c r="A265" s="4"/>
      <c r="B265" s="76">
        <v>45333</v>
      </c>
      <c r="C265" s="77">
        <v>170.9</v>
      </c>
      <c r="D265" s="77">
        <v>200.2</v>
      </c>
      <c r="E265" s="77">
        <v>218.2</v>
      </c>
      <c r="F265" s="77">
        <v>286.60000000000002</v>
      </c>
      <c r="G265" s="77">
        <v>43.8</v>
      </c>
      <c r="H265" s="77">
        <v>194.3</v>
      </c>
      <c r="I265" s="77">
        <v>25.7</v>
      </c>
      <c r="J265" s="77">
        <v>87.5</v>
      </c>
      <c r="K265" s="77">
        <v>505.1</v>
      </c>
      <c r="L265" s="77">
        <v>23.4</v>
      </c>
      <c r="M265" s="77">
        <v>811.2</v>
      </c>
      <c r="P265" s="64">
        <f t="shared" si="45"/>
        <v>5.8685614436587864E-3</v>
      </c>
      <c r="Q265" s="64">
        <f t="shared" si="46"/>
        <v>1.4591453852550507E-2</v>
      </c>
      <c r="R265" s="64">
        <f t="shared" si="47"/>
        <v>5.5147198585107811E-3</v>
      </c>
      <c r="S265" s="64">
        <f t="shared" si="48"/>
        <v>0</v>
      </c>
      <c r="T265" s="64">
        <f t="shared" si="49"/>
        <v>3.48467313301681E-2</v>
      </c>
      <c r="U265" s="64">
        <f t="shared" si="50"/>
        <v>4.1258439135579425E-3</v>
      </c>
      <c r="V265" s="64">
        <f t="shared" si="51"/>
        <v>8.9490570751060761E-2</v>
      </c>
      <c r="W265" s="64">
        <f t="shared" si="52"/>
        <v>-3.4227072775021715E-3</v>
      </c>
      <c r="X265" s="64">
        <f t="shared" si="53"/>
        <v>4.1662593742676389E-3</v>
      </c>
      <c r="Y265" s="64">
        <f t="shared" si="54"/>
        <v>0</v>
      </c>
      <c r="Z265" s="64">
        <f t="shared" si="55"/>
        <v>-1.6141216179385135E-2</v>
      </c>
    </row>
    <row r="266" spans="1:26" x14ac:dyDescent="0.35">
      <c r="A266" s="4"/>
      <c r="B266" s="78">
        <v>45334</v>
      </c>
      <c r="C266" s="60">
        <v>173.1</v>
      </c>
      <c r="D266" s="60">
        <v>206.8</v>
      </c>
      <c r="E266" s="60">
        <v>219.4</v>
      </c>
      <c r="F266" s="60">
        <v>286.60000000000002</v>
      </c>
      <c r="G266" s="60">
        <v>43.3</v>
      </c>
      <c r="H266" s="60">
        <v>195</v>
      </c>
      <c r="I266" s="60">
        <v>26</v>
      </c>
      <c r="J266" s="60">
        <v>86.6</v>
      </c>
      <c r="K266" s="60">
        <v>527.6</v>
      </c>
      <c r="L266" s="60">
        <v>23.2</v>
      </c>
      <c r="M266" s="60">
        <v>793.9</v>
      </c>
      <c r="P266" s="64">
        <f t="shared" si="45"/>
        <v>1.279087206061837E-2</v>
      </c>
      <c r="Q266" s="64">
        <f t="shared" si="46"/>
        <v>3.2435275753153955E-2</v>
      </c>
      <c r="R266" s="64">
        <f t="shared" si="47"/>
        <v>5.4844744421595005E-3</v>
      </c>
      <c r="S266" s="64">
        <f t="shared" si="48"/>
        <v>0</v>
      </c>
      <c r="T266" s="64">
        <f t="shared" si="49"/>
        <v>-1.1481182373956254E-2</v>
      </c>
      <c r="U266" s="64">
        <f t="shared" si="50"/>
        <v>3.5962021803522875E-3</v>
      </c>
      <c r="V266" s="64">
        <f t="shared" si="51"/>
        <v>1.160554612030789E-2</v>
      </c>
      <c r="W266" s="64">
        <f t="shared" si="52"/>
        <v>-1.033897779517933E-2</v>
      </c>
      <c r="X266" s="64">
        <f t="shared" si="53"/>
        <v>4.3581991369152709E-2</v>
      </c>
      <c r="Y266" s="64">
        <f t="shared" si="54"/>
        <v>-8.5837436913914419E-3</v>
      </c>
      <c r="Z266" s="64">
        <f t="shared" si="55"/>
        <v>-2.1557124105851106E-2</v>
      </c>
    </row>
    <row r="267" spans="1:26" x14ac:dyDescent="0.35">
      <c r="A267" s="4"/>
      <c r="B267" s="76">
        <v>45335</v>
      </c>
      <c r="C267" s="77">
        <v>168.7</v>
      </c>
      <c r="D267" s="77">
        <v>221.7</v>
      </c>
      <c r="E267" s="77">
        <v>220</v>
      </c>
      <c r="F267" s="77">
        <v>286.60000000000002</v>
      </c>
      <c r="G267" s="77">
        <v>42.6</v>
      </c>
      <c r="H267" s="77">
        <v>195</v>
      </c>
      <c r="I267" s="77">
        <v>24.8</v>
      </c>
      <c r="J267" s="77">
        <v>86.5</v>
      </c>
      <c r="K267" s="77">
        <v>523.79999999999995</v>
      </c>
      <c r="L267" s="77">
        <v>22.9</v>
      </c>
      <c r="M267" s="77">
        <v>784.3</v>
      </c>
      <c r="P267" s="64">
        <f t="shared" si="45"/>
        <v>-2.5747472630240999E-2</v>
      </c>
      <c r="Q267" s="64">
        <f t="shared" si="46"/>
        <v>6.9572973987991532E-2</v>
      </c>
      <c r="R267" s="64">
        <f t="shared" si="47"/>
        <v>2.7309985112317337E-3</v>
      </c>
      <c r="S267" s="64">
        <f t="shared" si="48"/>
        <v>0</v>
      </c>
      <c r="T267" s="64">
        <f t="shared" si="49"/>
        <v>-1.6298381733119306E-2</v>
      </c>
      <c r="U267" s="64">
        <f t="shared" si="50"/>
        <v>0</v>
      </c>
      <c r="V267" s="64">
        <f t="shared" si="51"/>
        <v>-4.7252884850545497E-2</v>
      </c>
      <c r="W267" s="64">
        <f t="shared" si="52"/>
        <v>-1.1554016305557627E-3</v>
      </c>
      <c r="X267" s="64">
        <f t="shared" si="53"/>
        <v>-7.2284887695481335E-3</v>
      </c>
      <c r="Y267" s="64">
        <f t="shared" si="54"/>
        <v>-1.3015368112070361E-2</v>
      </c>
      <c r="Z267" s="64">
        <f t="shared" si="55"/>
        <v>-1.2165908512446937E-2</v>
      </c>
    </row>
    <row r="268" spans="1:26" x14ac:dyDescent="0.35">
      <c r="A268" s="4"/>
      <c r="B268" s="78">
        <v>45336</v>
      </c>
      <c r="C268" s="60">
        <v>167.7</v>
      </c>
      <c r="D268" s="60">
        <v>229</v>
      </c>
      <c r="E268" s="60">
        <v>220.2</v>
      </c>
      <c r="F268" s="60">
        <v>286.60000000000002</v>
      </c>
      <c r="G268" s="60">
        <v>41.9</v>
      </c>
      <c r="H268" s="60">
        <v>196.8</v>
      </c>
      <c r="I268" s="60">
        <v>24.2</v>
      </c>
      <c r="J268" s="60">
        <v>86.5</v>
      </c>
      <c r="K268" s="60">
        <v>513.4</v>
      </c>
      <c r="L268" s="60">
        <v>22.2</v>
      </c>
      <c r="M268" s="60">
        <v>780.9</v>
      </c>
      <c r="P268" s="64">
        <f t="shared" si="45"/>
        <v>-5.9453207227594283E-3</v>
      </c>
      <c r="Q268" s="64">
        <f t="shared" si="46"/>
        <v>3.2396886931973852E-2</v>
      </c>
      <c r="R268" s="64">
        <f t="shared" si="47"/>
        <v>9.0867793621789042E-4</v>
      </c>
      <c r="S268" s="64">
        <f t="shared" si="48"/>
        <v>0</v>
      </c>
      <c r="T268" s="64">
        <f t="shared" si="49"/>
        <v>-1.6568426347232705E-2</v>
      </c>
      <c r="U268" s="64">
        <f t="shared" si="50"/>
        <v>9.1884260544063904E-3</v>
      </c>
      <c r="V268" s="64">
        <f t="shared" si="51"/>
        <v>-2.449102000829587E-2</v>
      </c>
      <c r="W268" s="64">
        <f t="shared" si="52"/>
        <v>0</v>
      </c>
      <c r="X268" s="64">
        <f t="shared" si="53"/>
        <v>-2.005466363657149E-2</v>
      </c>
      <c r="Y268" s="64">
        <f t="shared" si="54"/>
        <v>-3.1044621681960163E-2</v>
      </c>
      <c r="Z268" s="64">
        <f t="shared" si="55"/>
        <v>-4.3444995499914395E-3</v>
      </c>
    </row>
    <row r="269" spans="1:26" x14ac:dyDescent="0.35">
      <c r="A269" s="4"/>
      <c r="B269" s="76">
        <v>45337</v>
      </c>
      <c r="C269" s="77">
        <v>165.7</v>
      </c>
      <c r="D269" s="77">
        <v>231.6</v>
      </c>
      <c r="E269" s="77">
        <v>220</v>
      </c>
      <c r="F269" s="77">
        <v>286.60000000000002</v>
      </c>
      <c r="G269" s="77">
        <v>41.8</v>
      </c>
      <c r="H269" s="77">
        <v>195.2</v>
      </c>
      <c r="I269" s="77">
        <v>23.9</v>
      </c>
      <c r="J269" s="77">
        <v>85.2</v>
      </c>
      <c r="K269" s="77">
        <v>503.6</v>
      </c>
      <c r="L269" s="77">
        <v>22.2</v>
      </c>
      <c r="M269" s="77">
        <v>776.8</v>
      </c>
      <c r="P269" s="64">
        <f t="shared" si="45"/>
        <v>-1.1997744396645943E-2</v>
      </c>
      <c r="Q269" s="64">
        <f t="shared" si="46"/>
        <v>1.1289742144600533E-2</v>
      </c>
      <c r="R269" s="64">
        <f t="shared" si="47"/>
        <v>-9.0867793621795319E-4</v>
      </c>
      <c r="S269" s="64">
        <f t="shared" si="48"/>
        <v>0</v>
      </c>
      <c r="T269" s="64">
        <f t="shared" si="49"/>
        <v>-2.3894873973814672E-3</v>
      </c>
      <c r="U269" s="64">
        <f t="shared" si="50"/>
        <v>-8.1633106391610939E-3</v>
      </c>
      <c r="V269" s="64">
        <f t="shared" si="51"/>
        <v>-1.2474174225175801E-2</v>
      </c>
      <c r="W269" s="64">
        <f t="shared" si="52"/>
        <v>-1.5142980102563526E-2</v>
      </c>
      <c r="X269" s="64">
        <f t="shared" si="53"/>
        <v>-1.9272966266847852E-2</v>
      </c>
      <c r="Y269" s="64">
        <f t="shared" si="54"/>
        <v>0</v>
      </c>
      <c r="Z269" s="64">
        <f t="shared" si="55"/>
        <v>-5.2641836915142499E-3</v>
      </c>
    </row>
    <row r="270" spans="1:26" x14ac:dyDescent="0.35">
      <c r="A270" s="4"/>
      <c r="B270" s="78">
        <v>45340</v>
      </c>
      <c r="C270" s="60">
        <v>161.1</v>
      </c>
      <c r="D270" s="60">
        <v>231.7</v>
      </c>
      <c r="E270" s="60">
        <v>217.5</v>
      </c>
      <c r="F270" s="60">
        <v>286.60000000000002</v>
      </c>
      <c r="G270" s="60">
        <v>41</v>
      </c>
      <c r="H270" s="60">
        <v>194.5</v>
      </c>
      <c r="I270" s="60">
        <v>23.1</v>
      </c>
      <c r="J270" s="60">
        <v>85.1</v>
      </c>
      <c r="K270" s="60">
        <v>491.4</v>
      </c>
      <c r="L270" s="60">
        <v>22.1</v>
      </c>
      <c r="M270" s="60">
        <v>778</v>
      </c>
      <c r="P270" s="64">
        <f t="shared" si="45"/>
        <v>-2.8153634249588482E-2</v>
      </c>
      <c r="Q270" s="64">
        <f t="shared" si="46"/>
        <v>4.3168573949041932E-4</v>
      </c>
      <c r="R270" s="64">
        <f t="shared" si="47"/>
        <v>-1.1428695823622744E-2</v>
      </c>
      <c r="S270" s="64">
        <f t="shared" si="48"/>
        <v>0</v>
      </c>
      <c r="T270" s="64">
        <f t="shared" si="49"/>
        <v>-1.93242728264027E-2</v>
      </c>
      <c r="U270" s="64">
        <f t="shared" si="50"/>
        <v>-3.5925109204910277E-3</v>
      </c>
      <c r="V270" s="64">
        <f t="shared" si="51"/>
        <v>-3.404584140971699E-2</v>
      </c>
      <c r="W270" s="64">
        <f t="shared" si="52"/>
        <v>-1.174398255941669E-3</v>
      </c>
      <c r="X270" s="64">
        <f t="shared" si="53"/>
        <v>-2.4523842083113419E-2</v>
      </c>
      <c r="Y270" s="64">
        <f t="shared" si="54"/>
        <v>-4.5146803545265827E-3</v>
      </c>
      <c r="Z270" s="64">
        <f t="shared" si="55"/>
        <v>1.5436072012763996E-3</v>
      </c>
    </row>
    <row r="271" spans="1:26" x14ac:dyDescent="0.35">
      <c r="A271" s="4"/>
      <c r="B271" s="76">
        <v>45341</v>
      </c>
      <c r="C271" s="77">
        <v>153.80000000000001</v>
      </c>
      <c r="D271" s="77">
        <v>230.5</v>
      </c>
      <c r="E271" s="77">
        <v>218</v>
      </c>
      <c r="F271" s="77">
        <v>286.60000000000002</v>
      </c>
      <c r="G271" s="77">
        <v>40.6</v>
      </c>
      <c r="H271" s="77">
        <v>193.6</v>
      </c>
      <c r="I271" s="77">
        <v>23.3</v>
      </c>
      <c r="J271" s="77">
        <v>85.1</v>
      </c>
      <c r="K271" s="77">
        <v>492.8</v>
      </c>
      <c r="L271" s="77">
        <v>22</v>
      </c>
      <c r="M271" s="77">
        <v>760.9</v>
      </c>
      <c r="P271" s="64">
        <f t="shared" si="45"/>
        <v>-4.6372233111384983E-2</v>
      </c>
      <c r="Q271" s="64">
        <f t="shared" si="46"/>
        <v>-5.1925690016272532E-3</v>
      </c>
      <c r="R271" s="64">
        <f t="shared" si="47"/>
        <v>2.296212260350157E-3</v>
      </c>
      <c r="S271" s="64">
        <f t="shared" si="48"/>
        <v>0</v>
      </c>
      <c r="T271" s="64">
        <f t="shared" si="49"/>
        <v>-9.8040000966208556E-3</v>
      </c>
      <c r="U271" s="64">
        <f t="shared" si="50"/>
        <v>-4.6379882160243651E-3</v>
      </c>
      <c r="V271" s="64">
        <f t="shared" si="51"/>
        <v>8.6207430439069546E-3</v>
      </c>
      <c r="W271" s="64">
        <f t="shared" si="52"/>
        <v>0</v>
      </c>
      <c r="X271" s="64">
        <f t="shared" si="53"/>
        <v>2.8449521322313448E-3</v>
      </c>
      <c r="Y271" s="64">
        <f t="shared" si="54"/>
        <v>-4.5351551653913741E-3</v>
      </c>
      <c r="Z271" s="64">
        <f t="shared" si="55"/>
        <v>-2.2224580995914539E-2</v>
      </c>
    </row>
    <row r="272" spans="1:26" x14ac:dyDescent="0.35">
      <c r="A272" s="4"/>
      <c r="B272" s="78">
        <v>45342</v>
      </c>
      <c r="C272" s="60">
        <v>153.19999999999999</v>
      </c>
      <c r="D272" s="60">
        <v>225.3</v>
      </c>
      <c r="E272" s="60">
        <v>218.3</v>
      </c>
      <c r="F272" s="60">
        <v>286.60000000000002</v>
      </c>
      <c r="G272" s="60">
        <v>40.6</v>
      </c>
      <c r="H272" s="60">
        <v>194.8</v>
      </c>
      <c r="I272" s="60">
        <v>23.4</v>
      </c>
      <c r="J272" s="60">
        <v>85</v>
      </c>
      <c r="K272" s="60">
        <v>487.6</v>
      </c>
      <c r="L272" s="60">
        <v>22</v>
      </c>
      <c r="M272" s="60">
        <v>761.3</v>
      </c>
      <c r="P272" s="64">
        <f t="shared" si="45"/>
        <v>-3.9087997650528311E-3</v>
      </c>
      <c r="Q272" s="64">
        <f t="shared" si="46"/>
        <v>-2.2818014998504412E-2</v>
      </c>
      <c r="R272" s="64">
        <f t="shared" si="47"/>
        <v>1.3752007668091596E-3</v>
      </c>
      <c r="S272" s="64">
        <f t="shared" si="48"/>
        <v>0</v>
      </c>
      <c r="T272" s="64">
        <f t="shared" si="49"/>
        <v>0</v>
      </c>
      <c r="U272" s="64">
        <f t="shared" si="50"/>
        <v>6.1792163659581184E-3</v>
      </c>
      <c r="V272" s="64">
        <f t="shared" si="51"/>
        <v>4.2826617920007281E-3</v>
      </c>
      <c r="W272" s="64">
        <f t="shared" si="52"/>
        <v>-1.1757790890119504E-3</v>
      </c>
      <c r="X272" s="64">
        <f t="shared" si="53"/>
        <v>-1.0608014612193545E-2</v>
      </c>
      <c r="Y272" s="64">
        <f t="shared" si="54"/>
        <v>0</v>
      </c>
      <c r="Z272" s="64">
        <f t="shared" si="55"/>
        <v>5.2555512968989373E-4</v>
      </c>
    </row>
    <row r="273" spans="1:26" x14ac:dyDescent="0.35">
      <c r="A273" s="4"/>
      <c r="B273" s="76">
        <v>45344</v>
      </c>
      <c r="C273" s="77">
        <v>149.80000000000001</v>
      </c>
      <c r="D273" s="77">
        <v>211.7</v>
      </c>
      <c r="E273" s="77">
        <v>220.4</v>
      </c>
      <c r="F273" s="77">
        <v>286.60000000000002</v>
      </c>
      <c r="G273" s="77">
        <v>40.200000000000003</v>
      </c>
      <c r="H273" s="77">
        <v>193.8</v>
      </c>
      <c r="I273" s="77">
        <v>23.3</v>
      </c>
      <c r="J273" s="77">
        <v>84.9</v>
      </c>
      <c r="K273" s="77">
        <v>495.7</v>
      </c>
      <c r="L273" s="77">
        <v>22.4</v>
      </c>
      <c r="M273" s="77">
        <v>760.8</v>
      </c>
      <c r="P273" s="64">
        <f t="shared" si="45"/>
        <v>-2.2443186223371651E-2</v>
      </c>
      <c r="Q273" s="64">
        <f t="shared" si="46"/>
        <v>-6.2262669297379399E-2</v>
      </c>
      <c r="R273" s="64">
        <f t="shared" si="47"/>
        <v>9.5738137228612921E-3</v>
      </c>
      <c r="S273" s="64">
        <f t="shared" si="48"/>
        <v>0</v>
      </c>
      <c r="T273" s="64">
        <f t="shared" si="49"/>
        <v>-9.9010709827115698E-3</v>
      </c>
      <c r="U273" s="64">
        <f t="shared" si="50"/>
        <v>-5.1466917517689172E-3</v>
      </c>
      <c r="V273" s="64">
        <f t="shared" si="51"/>
        <v>-4.2826617920007359E-3</v>
      </c>
      <c r="W273" s="64">
        <f t="shared" si="52"/>
        <v>-1.177163173014752E-3</v>
      </c>
      <c r="X273" s="64">
        <f t="shared" si="53"/>
        <v>1.6475507419411773E-2</v>
      </c>
      <c r="Y273" s="64">
        <f t="shared" si="54"/>
        <v>1.8018505502678212E-2</v>
      </c>
      <c r="Z273" s="64">
        <f t="shared" si="55"/>
        <v>-6.5698708098635233E-4</v>
      </c>
    </row>
    <row r="274" spans="1:26" x14ac:dyDescent="0.35">
      <c r="A274" s="4"/>
      <c r="B274" s="78">
        <v>45347</v>
      </c>
      <c r="C274" s="60">
        <v>148.30000000000001</v>
      </c>
      <c r="D274" s="60">
        <v>214.6</v>
      </c>
      <c r="E274" s="60">
        <v>218.8</v>
      </c>
      <c r="F274" s="60">
        <v>286.60000000000002</v>
      </c>
      <c r="G274" s="60">
        <v>40</v>
      </c>
      <c r="H274" s="60">
        <v>194.4</v>
      </c>
      <c r="I274" s="60">
        <v>23.2</v>
      </c>
      <c r="J274" s="60">
        <v>84.1</v>
      </c>
      <c r="K274" s="60">
        <v>512.70000000000005</v>
      </c>
      <c r="L274" s="60">
        <v>22.2</v>
      </c>
      <c r="M274" s="60">
        <v>753</v>
      </c>
      <c r="P274" s="64">
        <f t="shared" si="45"/>
        <v>-1.0063821939232701E-2</v>
      </c>
      <c r="Q274" s="64">
        <f t="shared" si="46"/>
        <v>1.3605652055778678E-2</v>
      </c>
      <c r="R274" s="64">
        <f t="shared" si="47"/>
        <v>-7.2860067309332083E-3</v>
      </c>
      <c r="S274" s="64">
        <f t="shared" si="48"/>
        <v>0</v>
      </c>
      <c r="T274" s="64">
        <f t="shared" si="49"/>
        <v>-4.9875415110391622E-3</v>
      </c>
      <c r="U274" s="64">
        <f t="shared" si="50"/>
        <v>3.0911925696728796E-3</v>
      </c>
      <c r="V274" s="64">
        <f t="shared" si="51"/>
        <v>-4.3010818993906973E-3</v>
      </c>
      <c r="W274" s="64">
        <f t="shared" si="52"/>
        <v>-9.4675263383994408E-3</v>
      </c>
      <c r="X274" s="64">
        <f t="shared" si="53"/>
        <v>3.3719973763126715E-2</v>
      </c>
      <c r="Y274" s="64">
        <f t="shared" si="54"/>
        <v>-8.9686699827603751E-3</v>
      </c>
      <c r="Z274" s="64">
        <f t="shared" si="55"/>
        <v>-1.0305283431286907E-2</v>
      </c>
    </row>
    <row r="275" spans="1:26" x14ac:dyDescent="0.35">
      <c r="A275" s="4"/>
      <c r="B275" s="76">
        <v>45349</v>
      </c>
      <c r="C275" s="77">
        <v>150.30000000000001</v>
      </c>
      <c r="D275" s="77">
        <v>213.9</v>
      </c>
      <c r="E275" s="77">
        <v>217.3</v>
      </c>
      <c r="F275" s="77">
        <v>286.60000000000002</v>
      </c>
      <c r="G275" s="77">
        <v>40.1</v>
      </c>
      <c r="H275" s="77">
        <v>193.1</v>
      </c>
      <c r="I275" s="77">
        <v>22.9</v>
      </c>
      <c r="J275" s="77">
        <v>84.4</v>
      </c>
      <c r="K275" s="77">
        <v>510</v>
      </c>
      <c r="L275" s="77">
        <v>22.4</v>
      </c>
      <c r="M275" s="77">
        <v>750.3</v>
      </c>
      <c r="P275" s="64">
        <f t="shared" si="45"/>
        <v>1.3396047615042306E-2</v>
      </c>
      <c r="Q275" s="64">
        <f t="shared" si="46"/>
        <v>-3.2672141082381234E-3</v>
      </c>
      <c r="R275" s="64">
        <f t="shared" si="47"/>
        <v>-6.8791832854421748E-3</v>
      </c>
      <c r="S275" s="64">
        <f t="shared" si="48"/>
        <v>0</v>
      </c>
      <c r="T275" s="64">
        <f t="shared" si="49"/>
        <v>2.4968801985871458E-3</v>
      </c>
      <c r="U275" s="64">
        <f t="shared" si="50"/>
        <v>-6.709702591870011E-3</v>
      </c>
      <c r="V275" s="64">
        <f t="shared" si="51"/>
        <v>-1.3015368112070361E-2</v>
      </c>
      <c r="W275" s="64">
        <f t="shared" si="52"/>
        <v>3.5608346230091817E-3</v>
      </c>
      <c r="X275" s="64">
        <f t="shared" si="53"/>
        <v>-5.2801530712834749E-3</v>
      </c>
      <c r="Y275" s="64">
        <f t="shared" si="54"/>
        <v>8.9686699827603161E-3</v>
      </c>
      <c r="Z275" s="64">
        <f t="shared" si="55"/>
        <v>-3.5921012482105592E-3</v>
      </c>
    </row>
    <row r="276" spans="1:26" x14ac:dyDescent="0.35">
      <c r="A276" s="4"/>
      <c r="B276" s="78">
        <v>45350</v>
      </c>
      <c r="C276" s="60">
        <v>154.1</v>
      </c>
      <c r="D276" s="60">
        <v>216.1</v>
      </c>
      <c r="E276" s="60">
        <v>216.3</v>
      </c>
      <c r="F276" s="60">
        <v>286.60000000000002</v>
      </c>
      <c r="G276" s="60">
        <v>40</v>
      </c>
      <c r="H276" s="60">
        <v>194.8</v>
      </c>
      <c r="I276" s="60">
        <v>22.8</v>
      </c>
      <c r="J276" s="60">
        <v>84.2</v>
      </c>
      <c r="K276" s="60">
        <v>496.5</v>
      </c>
      <c r="L276" s="60">
        <v>22.4</v>
      </c>
      <c r="M276" s="60">
        <v>748.2</v>
      </c>
      <c r="P276" s="64">
        <f t="shared" si="45"/>
        <v>2.4968445567141045E-2</v>
      </c>
      <c r="Q276" s="64">
        <f t="shared" si="46"/>
        <v>1.0232647424480329E-2</v>
      </c>
      <c r="R276" s="64">
        <f t="shared" si="47"/>
        <v>-4.6125543033708177E-3</v>
      </c>
      <c r="S276" s="64">
        <f t="shared" si="48"/>
        <v>0</v>
      </c>
      <c r="T276" s="64">
        <f t="shared" si="49"/>
        <v>-2.4968801985872659E-3</v>
      </c>
      <c r="U276" s="64">
        <f t="shared" si="50"/>
        <v>8.7652017739659523E-3</v>
      </c>
      <c r="V276" s="64">
        <f t="shared" si="51"/>
        <v>-4.3763745997987772E-3</v>
      </c>
      <c r="W276" s="64">
        <f t="shared" si="52"/>
        <v>-2.372480353630468E-3</v>
      </c>
      <c r="X276" s="64">
        <f t="shared" si="53"/>
        <v>-2.6827242233144189E-2</v>
      </c>
      <c r="Y276" s="64">
        <f t="shared" si="54"/>
        <v>0</v>
      </c>
      <c r="Z276" s="64">
        <f t="shared" si="55"/>
        <v>-2.8028046376371491E-3</v>
      </c>
    </row>
    <row r="277" spans="1:26" x14ac:dyDescent="0.35">
      <c r="A277" s="4"/>
      <c r="B277" s="76">
        <v>45351</v>
      </c>
      <c r="C277" s="77">
        <v>150.6</v>
      </c>
      <c r="D277" s="77">
        <v>216.1</v>
      </c>
      <c r="E277" s="77">
        <v>216.8</v>
      </c>
      <c r="F277" s="77">
        <v>286.60000000000002</v>
      </c>
      <c r="G277" s="77">
        <v>39.799999999999997</v>
      </c>
      <c r="H277" s="77">
        <v>193.1</v>
      </c>
      <c r="I277" s="77">
        <v>22.9</v>
      </c>
      <c r="J277" s="77">
        <v>84.2</v>
      </c>
      <c r="K277" s="77">
        <v>490.3</v>
      </c>
      <c r="L277" s="77">
        <v>22.7</v>
      </c>
      <c r="M277" s="77">
        <v>745.5</v>
      </c>
      <c r="P277" s="64">
        <f t="shared" si="45"/>
        <v>-2.2974426960276857E-2</v>
      </c>
      <c r="Q277" s="64">
        <f t="shared" si="46"/>
        <v>0</v>
      </c>
      <c r="R277" s="64">
        <f t="shared" si="47"/>
        <v>2.308936606477986E-3</v>
      </c>
      <c r="S277" s="64">
        <f t="shared" si="48"/>
        <v>0</v>
      </c>
      <c r="T277" s="64">
        <f t="shared" si="49"/>
        <v>-5.0125418235443982E-3</v>
      </c>
      <c r="U277" s="64">
        <f t="shared" si="50"/>
        <v>-8.7652017739660287E-3</v>
      </c>
      <c r="V277" s="64">
        <f t="shared" si="51"/>
        <v>4.3763745997987815E-3</v>
      </c>
      <c r="W277" s="64">
        <f t="shared" si="52"/>
        <v>0</v>
      </c>
      <c r="X277" s="64">
        <f t="shared" si="53"/>
        <v>-1.2566034828039693E-2</v>
      </c>
      <c r="Y277" s="64">
        <f t="shared" si="54"/>
        <v>1.3303965626362886E-2</v>
      </c>
      <c r="Z277" s="64">
        <f t="shared" si="55"/>
        <v>-3.6151877092527075E-3</v>
      </c>
    </row>
    <row r="278" spans="1:26" x14ac:dyDescent="0.35">
      <c r="A278" s="4"/>
      <c r="B278" s="78">
        <v>45354</v>
      </c>
      <c r="C278" s="60">
        <v>148.69999999999999</v>
      </c>
      <c r="D278" s="60">
        <v>208.2</v>
      </c>
      <c r="E278" s="60">
        <v>215</v>
      </c>
      <c r="F278" s="60">
        <v>261.60000000000002</v>
      </c>
      <c r="G278" s="60">
        <v>39.4</v>
      </c>
      <c r="H278" s="60">
        <v>192.6</v>
      </c>
      <c r="I278" s="60">
        <v>22.4</v>
      </c>
      <c r="J278" s="60">
        <v>84.3</v>
      </c>
      <c r="K278" s="60">
        <v>485.6</v>
      </c>
      <c r="L278" s="60">
        <v>22.3</v>
      </c>
      <c r="M278" s="60">
        <v>761.2</v>
      </c>
      <c r="P278" s="64">
        <f t="shared" si="45"/>
        <v>-1.2696461899683802E-2</v>
      </c>
      <c r="Q278" s="64">
        <f t="shared" si="46"/>
        <v>-3.7242107331971759E-2</v>
      </c>
      <c r="R278" s="64">
        <f t="shared" si="47"/>
        <v>-8.3372414378284007E-3</v>
      </c>
      <c r="S278" s="64">
        <f t="shared" si="48"/>
        <v>-9.1270895811027805E-2</v>
      </c>
      <c r="T278" s="64">
        <f t="shared" si="49"/>
        <v>-1.0101095986503821E-2</v>
      </c>
      <c r="U278" s="64">
        <f t="shared" si="50"/>
        <v>-2.592690070443617E-3</v>
      </c>
      <c r="V278" s="64">
        <f t="shared" si="51"/>
        <v>-2.2075951699199847E-2</v>
      </c>
      <c r="W278" s="64">
        <f t="shared" si="52"/>
        <v>1.1869437595286225E-3</v>
      </c>
      <c r="X278" s="64">
        <f t="shared" si="53"/>
        <v>-9.632208911898997E-3</v>
      </c>
      <c r="Y278" s="64">
        <f t="shared" si="54"/>
        <v>-1.777824602128383E-2</v>
      </c>
      <c r="Z278" s="64">
        <f t="shared" si="55"/>
        <v>2.0841001217201373E-2</v>
      </c>
    </row>
    <row r="279" spans="1:26" x14ac:dyDescent="0.35">
      <c r="A279" s="4"/>
      <c r="B279" s="76">
        <v>45355</v>
      </c>
      <c r="C279" s="77">
        <v>149.1</v>
      </c>
      <c r="D279" s="77">
        <v>207.2</v>
      </c>
      <c r="E279" s="77">
        <v>214.9</v>
      </c>
      <c r="F279" s="77">
        <v>257.2</v>
      </c>
      <c r="G279" s="77">
        <v>39</v>
      </c>
      <c r="H279" s="77">
        <v>190.9</v>
      </c>
      <c r="I279" s="77">
        <v>22.8</v>
      </c>
      <c r="J279" s="77">
        <v>84.2</v>
      </c>
      <c r="K279" s="77">
        <v>486.7</v>
      </c>
      <c r="L279" s="77">
        <v>22</v>
      </c>
      <c r="M279" s="77">
        <v>751.4</v>
      </c>
      <c r="P279" s="64">
        <f t="shared" si="45"/>
        <v>2.6863683045834337E-3</v>
      </c>
      <c r="Q279" s="64">
        <f t="shared" si="46"/>
        <v>-4.8146457955405633E-3</v>
      </c>
      <c r="R279" s="64">
        <f t="shared" si="47"/>
        <v>-4.6522447919801089E-4</v>
      </c>
      <c r="S279" s="64">
        <f t="shared" si="48"/>
        <v>-1.6962627219579474E-2</v>
      </c>
      <c r="T279" s="64">
        <f t="shared" si="49"/>
        <v>-1.0204170174241623E-2</v>
      </c>
      <c r="U279" s="64">
        <f t="shared" si="50"/>
        <v>-8.8657686323231587E-3</v>
      </c>
      <c r="V279" s="64">
        <f t="shared" si="51"/>
        <v>1.7699577099401075E-2</v>
      </c>
      <c r="W279" s="64">
        <f t="shared" si="52"/>
        <v>-1.1869437595286145E-3</v>
      </c>
      <c r="X279" s="64">
        <f t="shared" si="53"/>
        <v>2.2626770941201022E-3</v>
      </c>
      <c r="Y279" s="64">
        <f t="shared" si="54"/>
        <v>-1.354422510775726E-2</v>
      </c>
      <c r="Z279" s="64">
        <f t="shared" si="55"/>
        <v>-1.2958002282126003E-2</v>
      </c>
    </row>
    <row r="280" spans="1:26" x14ac:dyDescent="0.35">
      <c r="A280" s="4"/>
      <c r="B280" s="78">
        <v>45356</v>
      </c>
      <c r="C280" s="60">
        <v>149.6</v>
      </c>
      <c r="D280" s="60">
        <v>208.9</v>
      </c>
      <c r="E280" s="60">
        <v>215</v>
      </c>
      <c r="F280" s="60">
        <v>252.6</v>
      </c>
      <c r="G280" s="60">
        <v>39</v>
      </c>
      <c r="H280" s="60">
        <v>190.2</v>
      </c>
      <c r="I280" s="60">
        <v>22.5</v>
      </c>
      <c r="J280" s="60">
        <v>83.3</v>
      </c>
      <c r="K280" s="60">
        <v>480.2</v>
      </c>
      <c r="L280" s="60">
        <v>22.4</v>
      </c>
      <c r="M280" s="60">
        <v>741.8</v>
      </c>
      <c r="P280" s="64">
        <f t="shared" si="45"/>
        <v>3.3478437696841199E-3</v>
      </c>
      <c r="Q280" s="64">
        <f t="shared" si="46"/>
        <v>8.1711581771921754E-3</v>
      </c>
      <c r="R280" s="64">
        <f t="shared" si="47"/>
        <v>4.6522447919792849E-4</v>
      </c>
      <c r="S280" s="64">
        <f t="shared" si="48"/>
        <v>-1.8046782447073549E-2</v>
      </c>
      <c r="T280" s="64">
        <f t="shared" si="49"/>
        <v>0</v>
      </c>
      <c r="U280" s="64">
        <f t="shared" si="50"/>
        <v>-3.6735806204120933E-3</v>
      </c>
      <c r="V280" s="64">
        <f t="shared" si="51"/>
        <v>-1.324522675002068E-2</v>
      </c>
      <c r="W280" s="64">
        <f t="shared" si="52"/>
        <v>-1.0746372075484073E-2</v>
      </c>
      <c r="X280" s="64">
        <f t="shared" si="53"/>
        <v>-1.3445233052255737E-2</v>
      </c>
      <c r="Y280" s="64">
        <f t="shared" si="54"/>
        <v>1.8018505502678212E-2</v>
      </c>
      <c r="Z280" s="64">
        <f t="shared" si="55"/>
        <v>-1.2858468084378153E-2</v>
      </c>
    </row>
    <row r="281" spans="1:26" x14ac:dyDescent="0.35">
      <c r="A281" s="4"/>
      <c r="B281" s="76">
        <v>45357</v>
      </c>
      <c r="C281" s="77">
        <v>150.69999999999999</v>
      </c>
      <c r="D281" s="77">
        <v>210.8</v>
      </c>
      <c r="E281" s="77">
        <v>215.5</v>
      </c>
      <c r="F281" s="77">
        <v>256.7</v>
      </c>
      <c r="G281" s="77">
        <v>39.1</v>
      </c>
      <c r="H281" s="77">
        <v>191.1</v>
      </c>
      <c r="I281" s="77">
        <v>22.3</v>
      </c>
      <c r="J281" s="77">
        <v>84</v>
      </c>
      <c r="K281" s="77">
        <v>483.3</v>
      </c>
      <c r="L281" s="77">
        <v>22.5</v>
      </c>
      <c r="M281" s="77">
        <v>728.8</v>
      </c>
      <c r="P281" s="64">
        <f t="shared" si="45"/>
        <v>7.3260400920728812E-3</v>
      </c>
      <c r="Q281" s="64">
        <f t="shared" si="46"/>
        <v>9.0541481046872516E-3</v>
      </c>
      <c r="R281" s="64">
        <f t="shared" si="47"/>
        <v>2.3228814161397287E-3</v>
      </c>
      <c r="S281" s="64">
        <f t="shared" si="48"/>
        <v>1.6100877960703863E-2</v>
      </c>
      <c r="T281" s="64">
        <f t="shared" si="49"/>
        <v>2.5608208616736505E-3</v>
      </c>
      <c r="U281" s="64">
        <f t="shared" si="50"/>
        <v>4.7207011349373936E-3</v>
      </c>
      <c r="V281" s="64">
        <f t="shared" si="51"/>
        <v>-8.9286307443013184E-3</v>
      </c>
      <c r="W281" s="64">
        <f t="shared" si="52"/>
        <v>8.3682496705165792E-3</v>
      </c>
      <c r="X281" s="64">
        <f t="shared" si="53"/>
        <v>6.4348950638855361E-3</v>
      </c>
      <c r="Y281" s="64">
        <f t="shared" si="54"/>
        <v>4.4543503493803746E-3</v>
      </c>
      <c r="Z281" s="64">
        <f t="shared" si="55"/>
        <v>-1.7680319109741893E-2</v>
      </c>
    </row>
    <row r="282" spans="1:26" x14ac:dyDescent="0.35">
      <c r="A282" s="4"/>
      <c r="B282" s="78">
        <v>45358</v>
      </c>
      <c r="C282" s="60">
        <v>148.69999999999999</v>
      </c>
      <c r="D282" s="60">
        <v>210.1</v>
      </c>
      <c r="E282" s="60">
        <v>215.4</v>
      </c>
      <c r="F282" s="60">
        <v>253.5</v>
      </c>
      <c r="G282" s="60">
        <v>38.799999999999997</v>
      </c>
      <c r="H282" s="60">
        <v>192</v>
      </c>
      <c r="I282" s="60">
        <v>21.6</v>
      </c>
      <c r="J282" s="60">
        <v>82.9</v>
      </c>
      <c r="K282" s="60">
        <v>482.5</v>
      </c>
      <c r="L282" s="60">
        <v>22.3</v>
      </c>
      <c r="M282" s="60">
        <v>727.8</v>
      </c>
      <c r="P282" s="64">
        <f t="shared" si="45"/>
        <v>-1.336025216634038E-2</v>
      </c>
      <c r="Q282" s="64">
        <f t="shared" si="46"/>
        <v>-3.3262088162526169E-3</v>
      </c>
      <c r="R282" s="64">
        <f t="shared" si="47"/>
        <v>-4.6414482151428015E-4</v>
      </c>
      <c r="S282" s="64">
        <f t="shared" si="48"/>
        <v>-1.254426484585687E-2</v>
      </c>
      <c r="T282" s="64">
        <f t="shared" si="49"/>
        <v>-7.7022203620924629E-3</v>
      </c>
      <c r="U282" s="64">
        <f t="shared" si="50"/>
        <v>4.6985207815541143E-3</v>
      </c>
      <c r="V282" s="64">
        <f t="shared" si="51"/>
        <v>-3.1893363775953733E-2</v>
      </c>
      <c r="W282" s="64">
        <f t="shared" si="52"/>
        <v>-1.3181736702064278E-2</v>
      </c>
      <c r="X282" s="64">
        <f t="shared" si="53"/>
        <v>-1.6566580719978047E-3</v>
      </c>
      <c r="Y282" s="64">
        <f t="shared" si="54"/>
        <v>-8.9286307443013184E-3</v>
      </c>
      <c r="Z282" s="64">
        <f t="shared" si="55"/>
        <v>-1.3730607676891078E-3</v>
      </c>
    </row>
    <row r="283" spans="1:26" x14ac:dyDescent="0.35">
      <c r="A283" s="4"/>
      <c r="B283" s="76">
        <v>45361</v>
      </c>
      <c r="C283" s="77">
        <v>148</v>
      </c>
      <c r="D283" s="77">
        <v>209.8</v>
      </c>
      <c r="E283" s="77">
        <v>214.2</v>
      </c>
      <c r="F283" s="77">
        <v>250.4</v>
      </c>
      <c r="G283" s="77">
        <v>38.700000000000003</v>
      </c>
      <c r="H283" s="77">
        <v>190.1</v>
      </c>
      <c r="I283" s="77">
        <v>20.7</v>
      </c>
      <c r="J283" s="77">
        <v>82.1</v>
      </c>
      <c r="K283" s="77">
        <v>475.2</v>
      </c>
      <c r="L283" s="77">
        <v>22.4</v>
      </c>
      <c r="M283" s="77">
        <v>723</v>
      </c>
      <c r="P283" s="64">
        <f t="shared" si="45"/>
        <v>-4.7185797019942601E-3</v>
      </c>
      <c r="Q283" s="64">
        <f t="shared" si="46"/>
        <v>-1.4289118887578986E-3</v>
      </c>
      <c r="R283" s="64">
        <f t="shared" si="47"/>
        <v>-5.5866067086398231E-3</v>
      </c>
      <c r="S283" s="64">
        <f t="shared" si="48"/>
        <v>-1.2304183805294366E-2</v>
      </c>
      <c r="T283" s="64">
        <f t="shared" si="49"/>
        <v>-2.580646593491514E-3</v>
      </c>
      <c r="U283" s="64">
        <f t="shared" si="50"/>
        <v>-9.9451225333980625E-3</v>
      </c>
      <c r="V283" s="64">
        <f t="shared" si="51"/>
        <v>-4.2559614418796007E-2</v>
      </c>
      <c r="W283" s="64">
        <f t="shared" si="52"/>
        <v>-9.6970456828668738E-3</v>
      </c>
      <c r="X283" s="64">
        <f t="shared" si="53"/>
        <v>-1.5245152730605437E-2</v>
      </c>
      <c r="Y283" s="64">
        <f t="shared" si="54"/>
        <v>4.4742803949211069E-3</v>
      </c>
      <c r="Z283" s="64">
        <f t="shared" si="55"/>
        <v>-6.6170630192946495E-3</v>
      </c>
    </row>
    <row r="284" spans="1:26" x14ac:dyDescent="0.35">
      <c r="A284" s="4"/>
      <c r="B284" s="78">
        <v>45362</v>
      </c>
      <c r="C284" s="60">
        <v>145.80000000000001</v>
      </c>
      <c r="D284" s="60">
        <v>210.3</v>
      </c>
      <c r="E284" s="60">
        <v>215.3</v>
      </c>
      <c r="F284" s="60">
        <v>246.6</v>
      </c>
      <c r="G284" s="60">
        <v>38.200000000000003</v>
      </c>
      <c r="H284" s="60">
        <v>192.5</v>
      </c>
      <c r="I284" s="60">
        <v>20.9</v>
      </c>
      <c r="J284" s="60">
        <v>83.3</v>
      </c>
      <c r="K284" s="60">
        <v>476.9</v>
      </c>
      <c r="L284" s="60">
        <v>22.3</v>
      </c>
      <c r="M284" s="60">
        <v>718.2</v>
      </c>
      <c r="P284" s="64">
        <f t="shared" si="45"/>
        <v>-1.4976454189557249E-2</v>
      </c>
      <c r="Q284" s="64">
        <f t="shared" si="46"/>
        <v>2.380386746457212E-3</v>
      </c>
      <c r="R284" s="64">
        <f t="shared" si="47"/>
        <v>5.1222463566691556E-3</v>
      </c>
      <c r="S284" s="64">
        <f t="shared" si="48"/>
        <v>-1.529204849569954E-2</v>
      </c>
      <c r="T284" s="64">
        <f t="shared" si="49"/>
        <v>-1.3004084423206573E-2</v>
      </c>
      <c r="U284" s="64">
        <f t="shared" si="50"/>
        <v>1.254590423345541E-2</v>
      </c>
      <c r="V284" s="64">
        <f t="shared" si="51"/>
        <v>9.6154586994419734E-3</v>
      </c>
      <c r="W284" s="64">
        <f t="shared" si="52"/>
        <v>1.4510532714414609E-2</v>
      </c>
      <c r="X284" s="64">
        <f t="shared" si="53"/>
        <v>3.5710572557433704E-3</v>
      </c>
      <c r="Y284" s="64">
        <f t="shared" si="54"/>
        <v>-4.4742803949209663E-3</v>
      </c>
      <c r="Z284" s="64">
        <f t="shared" si="55"/>
        <v>-6.6611403667821987E-3</v>
      </c>
    </row>
    <row r="285" spans="1:26" x14ac:dyDescent="0.35">
      <c r="A285" s="4"/>
      <c r="B285" s="76">
        <v>45363</v>
      </c>
      <c r="C285" s="77">
        <v>143.4</v>
      </c>
      <c r="D285" s="77">
        <v>210.3</v>
      </c>
      <c r="E285" s="77">
        <v>215.7</v>
      </c>
      <c r="F285" s="77">
        <v>244.9</v>
      </c>
      <c r="G285" s="77">
        <v>38.200000000000003</v>
      </c>
      <c r="H285" s="77">
        <v>190.1</v>
      </c>
      <c r="I285" s="77">
        <v>20.5</v>
      </c>
      <c r="J285" s="77">
        <v>83.3</v>
      </c>
      <c r="K285" s="77">
        <v>470.1</v>
      </c>
      <c r="L285" s="77">
        <v>22.2</v>
      </c>
      <c r="M285" s="77">
        <v>713.7</v>
      </c>
      <c r="P285" s="64">
        <f t="shared" si="45"/>
        <v>-1.6597891409037828E-2</v>
      </c>
      <c r="Q285" s="64">
        <f t="shared" si="46"/>
        <v>0</v>
      </c>
      <c r="R285" s="64">
        <f t="shared" si="47"/>
        <v>1.856149024793216E-3</v>
      </c>
      <c r="S285" s="64">
        <f t="shared" si="48"/>
        <v>-6.9176267721218401E-3</v>
      </c>
      <c r="T285" s="64">
        <f t="shared" si="49"/>
        <v>0</v>
      </c>
      <c r="U285" s="64">
        <f t="shared" si="50"/>
        <v>-1.2545904233455486E-2</v>
      </c>
      <c r="V285" s="64">
        <f t="shared" si="51"/>
        <v>-1.93242728264027E-2</v>
      </c>
      <c r="W285" s="64">
        <f t="shared" si="52"/>
        <v>0</v>
      </c>
      <c r="X285" s="64">
        <f t="shared" si="53"/>
        <v>-1.4361387274093725E-2</v>
      </c>
      <c r="Y285" s="64">
        <f t="shared" si="54"/>
        <v>-4.4943895878393264E-3</v>
      </c>
      <c r="Z285" s="64">
        <f t="shared" si="55"/>
        <v>-6.2853758149607527E-3</v>
      </c>
    </row>
    <row r="286" spans="1:26" x14ac:dyDescent="0.35">
      <c r="A286" s="4"/>
      <c r="B286" s="78">
        <v>45364</v>
      </c>
      <c r="C286" s="60">
        <v>141.9</v>
      </c>
      <c r="D286" s="60">
        <v>208.4</v>
      </c>
      <c r="E286" s="60">
        <v>214.5</v>
      </c>
      <c r="F286" s="60">
        <v>241.2</v>
      </c>
      <c r="G286" s="60">
        <v>37.5</v>
      </c>
      <c r="H286" s="60">
        <v>190.2</v>
      </c>
      <c r="I286" s="60">
        <v>20.6</v>
      </c>
      <c r="J286" s="60">
        <v>83.4</v>
      </c>
      <c r="K286" s="60">
        <v>473.4</v>
      </c>
      <c r="L286" s="60">
        <v>22.1</v>
      </c>
      <c r="M286" s="60">
        <v>718.4</v>
      </c>
      <c r="P286" s="64">
        <f t="shared" si="45"/>
        <v>-1.0515343999523008E-2</v>
      </c>
      <c r="Q286" s="64">
        <f t="shared" si="46"/>
        <v>-9.0757728294423162E-3</v>
      </c>
      <c r="R286" s="64">
        <f t="shared" si="47"/>
        <v>-5.5788150270389978E-3</v>
      </c>
      <c r="S286" s="64">
        <f t="shared" si="48"/>
        <v>-1.5223499105091735E-2</v>
      </c>
      <c r="T286" s="64">
        <f t="shared" si="49"/>
        <v>-1.8494582636164415E-2</v>
      </c>
      <c r="U286" s="64">
        <f t="shared" si="50"/>
        <v>5.2590061690649858E-4</v>
      </c>
      <c r="V286" s="64">
        <f t="shared" si="51"/>
        <v>4.8661896511729063E-3</v>
      </c>
      <c r="W286" s="64">
        <f t="shared" si="52"/>
        <v>1.1997601919040951E-3</v>
      </c>
      <c r="X286" s="64">
        <f t="shared" si="53"/>
        <v>6.9952590497985526E-3</v>
      </c>
      <c r="Y286" s="64">
        <f t="shared" si="54"/>
        <v>-4.5146803545265827E-3</v>
      </c>
      <c r="Z286" s="64">
        <f t="shared" si="55"/>
        <v>6.5638110109681761E-3</v>
      </c>
    </row>
    <row r="287" spans="1:26" x14ac:dyDescent="0.35">
      <c r="A287" s="4"/>
      <c r="B287" s="76">
        <v>45365</v>
      </c>
      <c r="C287" s="77">
        <v>142.30000000000001</v>
      </c>
      <c r="D287" s="77">
        <v>207.3</v>
      </c>
      <c r="E287" s="77">
        <v>215.8</v>
      </c>
      <c r="F287" s="77">
        <v>243.3</v>
      </c>
      <c r="G287" s="77">
        <v>37.1</v>
      </c>
      <c r="H287" s="77">
        <v>190.8</v>
      </c>
      <c r="I287" s="77">
        <v>20.6</v>
      </c>
      <c r="J287" s="77">
        <v>83.7</v>
      </c>
      <c r="K287" s="77">
        <v>471.1</v>
      </c>
      <c r="L287" s="77">
        <v>22.2</v>
      </c>
      <c r="M287" s="77">
        <v>718.2</v>
      </c>
      <c r="P287" s="64">
        <f t="shared" si="45"/>
        <v>2.8149209298098158E-3</v>
      </c>
      <c r="Q287" s="64">
        <f t="shared" si="46"/>
        <v>-5.2922904374779287E-3</v>
      </c>
      <c r="R287" s="64">
        <f t="shared" si="47"/>
        <v>6.0423144559626617E-3</v>
      </c>
      <c r="S287" s="64">
        <f t="shared" si="48"/>
        <v>8.6687849364467055E-3</v>
      </c>
      <c r="T287" s="64">
        <f t="shared" si="49"/>
        <v>-1.0723963362975611E-2</v>
      </c>
      <c r="U287" s="64">
        <f t="shared" si="50"/>
        <v>3.1496089028964225E-3</v>
      </c>
      <c r="V287" s="64">
        <f t="shared" si="51"/>
        <v>0</v>
      </c>
      <c r="W287" s="64">
        <f t="shared" si="52"/>
        <v>3.59066813072854E-3</v>
      </c>
      <c r="X287" s="64">
        <f t="shared" si="53"/>
        <v>-4.8703113738880208E-3</v>
      </c>
      <c r="Y287" s="64">
        <f t="shared" si="54"/>
        <v>4.514680354526613E-3</v>
      </c>
      <c r="Z287" s="64">
        <f t="shared" si="55"/>
        <v>-2.7843519600726619E-4</v>
      </c>
    </row>
    <row r="288" spans="1:26" x14ac:dyDescent="0.35">
      <c r="A288" s="4"/>
      <c r="B288" s="78">
        <v>45369</v>
      </c>
      <c r="C288" s="60">
        <v>140.4</v>
      </c>
      <c r="D288" s="60">
        <v>206.1</v>
      </c>
      <c r="E288" s="60">
        <v>215.5</v>
      </c>
      <c r="F288" s="60">
        <v>243.5</v>
      </c>
      <c r="G288" s="60">
        <v>36</v>
      </c>
      <c r="H288" s="60">
        <v>191.2</v>
      </c>
      <c r="I288" s="60">
        <v>20.2</v>
      </c>
      <c r="J288" s="60">
        <v>83.6</v>
      </c>
      <c r="K288" s="60">
        <v>468.5</v>
      </c>
      <c r="L288" s="60">
        <v>22</v>
      </c>
      <c r="M288" s="60">
        <v>709.7</v>
      </c>
      <c r="P288" s="64">
        <f t="shared" si="45"/>
        <v>-1.3442013504095929E-2</v>
      </c>
      <c r="Q288" s="64">
        <f t="shared" si="46"/>
        <v>-5.8055315453206238E-3</v>
      </c>
      <c r="R288" s="64">
        <f t="shared" si="47"/>
        <v>-1.3911432802318324E-3</v>
      </c>
      <c r="S288" s="64">
        <f t="shared" si="48"/>
        <v>8.2169273316760069E-4</v>
      </c>
      <c r="T288" s="64">
        <f t="shared" si="49"/>
        <v>-3.0098031157279527E-2</v>
      </c>
      <c r="U288" s="64">
        <f t="shared" si="50"/>
        <v>2.0942416031146851E-3</v>
      </c>
      <c r="V288" s="64">
        <f t="shared" si="51"/>
        <v>-1.9608471388376424E-2</v>
      </c>
      <c r="W288" s="64">
        <f t="shared" si="52"/>
        <v>-1.1954574047737456E-3</v>
      </c>
      <c r="X288" s="64">
        <f t="shared" si="53"/>
        <v>-5.5342840275186388E-3</v>
      </c>
      <c r="Y288" s="64">
        <f t="shared" si="54"/>
        <v>-9.0498355199179273E-3</v>
      </c>
      <c r="Z288" s="64">
        <f t="shared" si="55"/>
        <v>-1.1905736261045205E-2</v>
      </c>
    </row>
    <row r="289" spans="1:26" x14ac:dyDescent="0.35">
      <c r="A289" s="4"/>
      <c r="B289" s="76">
        <v>45370</v>
      </c>
      <c r="C289" s="77">
        <v>137.19999999999999</v>
      </c>
      <c r="D289" s="77">
        <v>205.8</v>
      </c>
      <c r="E289" s="77">
        <v>215.7</v>
      </c>
      <c r="F289" s="77">
        <v>242.5</v>
      </c>
      <c r="G289" s="77">
        <v>34</v>
      </c>
      <c r="H289" s="77">
        <v>189.5</v>
      </c>
      <c r="I289" s="77">
        <v>19.899999999999999</v>
      </c>
      <c r="J289" s="77">
        <v>83</v>
      </c>
      <c r="K289" s="77">
        <v>468.8</v>
      </c>
      <c r="L289" s="77">
        <v>20.8</v>
      </c>
      <c r="M289" s="77">
        <v>708.3</v>
      </c>
      <c r="P289" s="64">
        <f t="shared" si="45"/>
        <v>-2.3055776299925963E-2</v>
      </c>
      <c r="Q289" s="64">
        <f t="shared" si="46"/>
        <v>-1.4566644964640444E-3</v>
      </c>
      <c r="R289" s="64">
        <f t="shared" si="47"/>
        <v>9.2764385130820093E-4</v>
      </c>
      <c r="S289" s="64">
        <f t="shared" si="48"/>
        <v>-4.1152321451065439E-3</v>
      </c>
      <c r="T289" s="64">
        <f t="shared" si="49"/>
        <v>-5.7158413839948637E-2</v>
      </c>
      <c r="U289" s="64">
        <f t="shared" si="50"/>
        <v>-8.9309760948197772E-3</v>
      </c>
      <c r="V289" s="64">
        <f t="shared" si="51"/>
        <v>-1.4962872676712377E-2</v>
      </c>
      <c r="W289" s="64">
        <f t="shared" si="52"/>
        <v>-7.2029122940579973E-3</v>
      </c>
      <c r="X289" s="64">
        <f t="shared" si="53"/>
        <v>6.4013658432604591E-4</v>
      </c>
      <c r="Y289" s="64">
        <f t="shared" si="54"/>
        <v>-5.6089466651043585E-2</v>
      </c>
      <c r="Z289" s="64">
        <f t="shared" si="55"/>
        <v>-1.9746127713603846E-3</v>
      </c>
    </row>
    <row r="290" spans="1:26" x14ac:dyDescent="0.35">
      <c r="A290" s="4"/>
      <c r="B290" s="78">
        <v>45371</v>
      </c>
      <c r="C290" s="60">
        <v>139.9</v>
      </c>
      <c r="D290" s="60">
        <v>205.6</v>
      </c>
      <c r="E290" s="60">
        <v>215.8</v>
      </c>
      <c r="F290" s="60">
        <v>240.7</v>
      </c>
      <c r="G290" s="60">
        <v>34.4</v>
      </c>
      <c r="H290" s="60">
        <v>190.1</v>
      </c>
      <c r="I290" s="60">
        <v>20.399999999999999</v>
      </c>
      <c r="J290" s="60">
        <v>83</v>
      </c>
      <c r="K290" s="60">
        <v>474.7</v>
      </c>
      <c r="L290" s="60">
        <v>21.5</v>
      </c>
      <c r="M290" s="60">
        <v>709.6</v>
      </c>
      <c r="P290" s="64">
        <f t="shared" si="45"/>
        <v>1.9488166379650857E-2</v>
      </c>
      <c r="Q290" s="64">
        <f t="shared" si="46"/>
        <v>-9.722898189392223E-4</v>
      </c>
      <c r="R290" s="64">
        <f t="shared" si="47"/>
        <v>4.6349942892373402E-4</v>
      </c>
      <c r="S290" s="64">
        <f t="shared" si="48"/>
        <v>-7.4503655885116392E-3</v>
      </c>
      <c r="T290" s="64">
        <f t="shared" si="49"/>
        <v>1.1696039763191236E-2</v>
      </c>
      <c r="U290" s="64">
        <f t="shared" si="50"/>
        <v>3.1612249719023505E-3</v>
      </c>
      <c r="V290" s="64">
        <f t="shared" si="51"/>
        <v>2.4815169119723993E-2</v>
      </c>
      <c r="W290" s="64">
        <f t="shared" si="52"/>
        <v>0</v>
      </c>
      <c r="X290" s="64">
        <f t="shared" si="53"/>
        <v>1.2506787294469501E-2</v>
      </c>
      <c r="Y290" s="64">
        <f t="shared" si="54"/>
        <v>3.3099948426344707E-2</v>
      </c>
      <c r="Z290" s="64">
        <f t="shared" si="55"/>
        <v>1.8336982357928645E-3</v>
      </c>
    </row>
    <row r="291" spans="1:26" x14ac:dyDescent="0.35">
      <c r="A291" s="4"/>
      <c r="B291" s="76">
        <v>45372</v>
      </c>
      <c r="C291" s="77">
        <v>142.69999999999999</v>
      </c>
      <c r="D291" s="77">
        <v>205.9</v>
      </c>
      <c r="E291" s="77">
        <v>217.3</v>
      </c>
      <c r="F291" s="77">
        <v>240.6</v>
      </c>
      <c r="G291" s="77">
        <v>36.700000000000003</v>
      </c>
      <c r="H291" s="77">
        <v>192.3</v>
      </c>
      <c r="I291" s="77">
        <v>20.9</v>
      </c>
      <c r="J291" s="77">
        <v>83.8</v>
      </c>
      <c r="K291" s="77">
        <v>502.3</v>
      </c>
      <c r="L291" s="77">
        <v>21.7</v>
      </c>
      <c r="M291" s="77">
        <v>713.5</v>
      </c>
      <c r="P291" s="64">
        <f t="shared" si="45"/>
        <v>1.9816642811355121E-2</v>
      </c>
      <c r="Q291" s="64">
        <f t="shared" si="46"/>
        <v>1.4580804527337167E-3</v>
      </c>
      <c r="R291" s="64">
        <f t="shared" si="47"/>
        <v>6.926834438349687E-3</v>
      </c>
      <c r="S291" s="64">
        <f t="shared" si="48"/>
        <v>-4.1554124844769255E-4</v>
      </c>
      <c r="T291" s="64">
        <f t="shared" si="49"/>
        <v>6.4720190681172032E-2</v>
      </c>
      <c r="U291" s="64">
        <f t="shared" si="50"/>
        <v>1.1506403100350672E-2</v>
      </c>
      <c r="V291" s="64">
        <f t="shared" si="51"/>
        <v>2.421425812059453E-2</v>
      </c>
      <c r="W291" s="64">
        <f t="shared" si="52"/>
        <v>9.5923996914395078E-3</v>
      </c>
      <c r="X291" s="64">
        <f t="shared" si="53"/>
        <v>5.6514525198726802E-2</v>
      </c>
      <c r="Y291" s="64">
        <f t="shared" si="54"/>
        <v>9.2593254127967262E-3</v>
      </c>
      <c r="Z291" s="64">
        <f t="shared" si="55"/>
        <v>5.4810059215214405E-3</v>
      </c>
    </row>
    <row r="292" spans="1:26" x14ac:dyDescent="0.35">
      <c r="A292" s="4"/>
      <c r="B292" s="78">
        <v>45375</v>
      </c>
      <c r="C292" s="60">
        <v>139.80000000000001</v>
      </c>
      <c r="D292" s="60">
        <v>205.7</v>
      </c>
      <c r="E292" s="60">
        <v>217.6</v>
      </c>
      <c r="F292" s="60">
        <v>242.2</v>
      </c>
      <c r="G292" s="60">
        <v>36.299999999999997</v>
      </c>
      <c r="H292" s="60">
        <v>192.4</v>
      </c>
      <c r="I292" s="60">
        <v>20.5</v>
      </c>
      <c r="J292" s="60">
        <v>83.8</v>
      </c>
      <c r="K292" s="60">
        <v>510.8</v>
      </c>
      <c r="L292" s="60">
        <v>21.9</v>
      </c>
      <c r="M292" s="60">
        <v>705.6</v>
      </c>
      <c r="P292" s="64">
        <f t="shared" si="45"/>
        <v>-2.0531694683080734E-2</v>
      </c>
      <c r="Q292" s="64">
        <f t="shared" si="46"/>
        <v>-9.7181737483234781E-4</v>
      </c>
      <c r="R292" s="64">
        <f t="shared" si="47"/>
        <v>1.3796277194035591E-3</v>
      </c>
      <c r="S292" s="64">
        <f t="shared" si="48"/>
        <v>6.628027578413331E-3</v>
      </c>
      <c r="T292" s="64">
        <f t="shared" si="49"/>
        <v>-1.0959013789719654E-2</v>
      </c>
      <c r="U292" s="64">
        <f t="shared" si="50"/>
        <v>5.1988563687205649E-4</v>
      </c>
      <c r="V292" s="64">
        <f t="shared" si="51"/>
        <v>-1.93242728264027E-2</v>
      </c>
      <c r="W292" s="64">
        <f t="shared" si="52"/>
        <v>0</v>
      </c>
      <c r="X292" s="64">
        <f t="shared" si="53"/>
        <v>1.6780573402385274E-2</v>
      </c>
      <c r="Y292" s="64">
        <f t="shared" si="54"/>
        <v>9.1743762760412295E-3</v>
      </c>
      <c r="Z292" s="64">
        <f t="shared" si="55"/>
        <v>-1.1133932224309558E-2</v>
      </c>
    </row>
    <row r="293" spans="1:26" x14ac:dyDescent="0.35">
      <c r="A293" s="4"/>
      <c r="B293" s="76">
        <v>45376</v>
      </c>
      <c r="C293" s="77">
        <v>137.19999999999999</v>
      </c>
      <c r="D293" s="77">
        <v>204.4</v>
      </c>
      <c r="E293" s="77">
        <v>217.7</v>
      </c>
      <c r="F293" s="77">
        <v>241.6</v>
      </c>
      <c r="G293" s="77">
        <v>36.200000000000003</v>
      </c>
      <c r="H293" s="77">
        <v>192.5</v>
      </c>
      <c r="I293" s="77">
        <v>19.899999999999999</v>
      </c>
      <c r="J293" s="77">
        <v>83</v>
      </c>
      <c r="K293" s="77">
        <v>510.5</v>
      </c>
      <c r="L293" s="77">
        <v>21.9</v>
      </c>
      <c r="M293" s="77">
        <v>696.6</v>
      </c>
      <c r="P293" s="64">
        <f t="shared" si="45"/>
        <v>-1.8773114507925227E-2</v>
      </c>
      <c r="Q293" s="64">
        <f t="shared" si="46"/>
        <v>-6.3399383293620088E-3</v>
      </c>
      <c r="R293" s="64">
        <f t="shared" si="47"/>
        <v>4.5945325871421923E-4</v>
      </c>
      <c r="S293" s="64">
        <f t="shared" si="48"/>
        <v>-2.4803650583319539E-3</v>
      </c>
      <c r="T293" s="64">
        <f t="shared" si="49"/>
        <v>-2.7586224390795284E-3</v>
      </c>
      <c r="U293" s="64">
        <f t="shared" si="50"/>
        <v>5.196154962327853E-4</v>
      </c>
      <c r="V293" s="64">
        <f t="shared" si="51"/>
        <v>-2.9705154413915809E-2</v>
      </c>
      <c r="W293" s="64">
        <f t="shared" si="52"/>
        <v>-9.5923996914394089E-3</v>
      </c>
      <c r="X293" s="64">
        <f t="shared" si="53"/>
        <v>-5.8748655366399304E-4</v>
      </c>
      <c r="Y293" s="64">
        <f t="shared" si="54"/>
        <v>0</v>
      </c>
      <c r="Z293" s="64">
        <f t="shared" si="55"/>
        <v>-1.2837146760680719E-2</v>
      </c>
    </row>
    <row r="294" spans="1:26" x14ac:dyDescent="0.35">
      <c r="A294" s="4"/>
      <c r="B294" s="78">
        <v>45378</v>
      </c>
      <c r="C294" s="60">
        <v>135.80000000000001</v>
      </c>
      <c r="D294" s="60">
        <v>201</v>
      </c>
      <c r="E294" s="60">
        <v>217.7</v>
      </c>
      <c r="F294" s="60">
        <v>238.7</v>
      </c>
      <c r="G294" s="60">
        <v>35.6</v>
      </c>
      <c r="H294" s="60">
        <v>192.5</v>
      </c>
      <c r="I294" s="60">
        <v>19.8</v>
      </c>
      <c r="J294" s="60">
        <v>83</v>
      </c>
      <c r="K294" s="60">
        <v>490.6</v>
      </c>
      <c r="L294" s="60">
        <v>21.6</v>
      </c>
      <c r="M294" s="60">
        <v>687.9</v>
      </c>
      <c r="P294" s="64">
        <f t="shared" si="45"/>
        <v>-1.0256500167188884E-2</v>
      </c>
      <c r="Q294" s="64">
        <f t="shared" si="46"/>
        <v>-1.6773950270473702E-2</v>
      </c>
      <c r="R294" s="64">
        <f t="shared" si="47"/>
        <v>0</v>
      </c>
      <c r="S294" s="64">
        <f t="shared" si="48"/>
        <v>-1.2075932715875462E-2</v>
      </c>
      <c r="T294" s="64">
        <f t="shared" si="49"/>
        <v>-1.6713480973740667E-2</v>
      </c>
      <c r="U294" s="64">
        <f t="shared" si="50"/>
        <v>0</v>
      </c>
      <c r="V294" s="64">
        <f t="shared" si="51"/>
        <v>-5.0377940299570698E-3</v>
      </c>
      <c r="W294" s="64">
        <f t="shared" si="52"/>
        <v>0</v>
      </c>
      <c r="X294" s="64">
        <f t="shared" si="53"/>
        <v>-3.9761505780331295E-2</v>
      </c>
      <c r="Y294" s="64">
        <f t="shared" si="54"/>
        <v>-1.3793322132335648E-2</v>
      </c>
      <c r="Z294" s="64">
        <f t="shared" si="55"/>
        <v>-1.2567879399932452E-2</v>
      </c>
    </row>
    <row r="295" spans="1:26" x14ac:dyDescent="0.35">
      <c r="A295" s="4"/>
      <c r="B295" s="76">
        <v>45379</v>
      </c>
      <c r="C295" s="77">
        <v>135.19999999999999</v>
      </c>
      <c r="D295" s="77">
        <v>204</v>
      </c>
      <c r="E295" s="77">
        <v>217.6</v>
      </c>
      <c r="F295" s="77">
        <v>235.8</v>
      </c>
      <c r="G295" s="77">
        <v>36</v>
      </c>
      <c r="H295" s="77">
        <v>192.2</v>
      </c>
      <c r="I295" s="77">
        <v>20.100000000000001</v>
      </c>
      <c r="J295" s="77">
        <v>82.6</v>
      </c>
      <c r="K295" s="77">
        <v>494.3</v>
      </c>
      <c r="L295" s="77">
        <v>21.9</v>
      </c>
      <c r="M295" s="77">
        <v>655.8</v>
      </c>
      <c r="P295" s="64">
        <f t="shared" si="45"/>
        <v>-4.4280515157322439E-3</v>
      </c>
      <c r="Q295" s="64">
        <f t="shared" si="46"/>
        <v>1.4815085785140682E-2</v>
      </c>
      <c r="R295" s="64">
        <f t="shared" si="47"/>
        <v>-4.5945325871412507E-4</v>
      </c>
      <c r="S295" s="64">
        <f t="shared" si="48"/>
        <v>-1.2223545241513816E-2</v>
      </c>
      <c r="T295" s="64">
        <f t="shared" si="49"/>
        <v>1.1173300598125255E-2</v>
      </c>
      <c r="U295" s="64">
        <f t="shared" si="50"/>
        <v>-1.5596571916468866E-3</v>
      </c>
      <c r="V295" s="64">
        <f t="shared" si="51"/>
        <v>1.5037877364540502E-2</v>
      </c>
      <c r="W295" s="64">
        <f t="shared" si="52"/>
        <v>-4.8309272696655803E-3</v>
      </c>
      <c r="X295" s="64">
        <f t="shared" si="53"/>
        <v>7.513488488524735E-3</v>
      </c>
      <c r="Y295" s="64">
        <f t="shared" si="54"/>
        <v>1.3793322132335769E-2</v>
      </c>
      <c r="Z295" s="64">
        <f t="shared" si="55"/>
        <v>-4.7787614121420664E-2</v>
      </c>
    </row>
    <row r="296" spans="1:26" x14ac:dyDescent="0.35">
      <c r="A296" s="4"/>
      <c r="B296" s="78">
        <v>45382</v>
      </c>
      <c r="C296" s="60">
        <v>136.5</v>
      </c>
      <c r="D296" s="60">
        <v>205.7</v>
      </c>
      <c r="E296" s="60">
        <v>217.7</v>
      </c>
      <c r="F296" s="60">
        <v>237.8</v>
      </c>
      <c r="G296" s="60">
        <v>36.6</v>
      </c>
      <c r="H296" s="60">
        <v>191.8</v>
      </c>
      <c r="I296" s="60">
        <v>20.5</v>
      </c>
      <c r="J296" s="60">
        <v>82.7</v>
      </c>
      <c r="K296" s="60">
        <v>505.2</v>
      </c>
      <c r="L296" s="60">
        <v>21.6</v>
      </c>
      <c r="M296" s="60">
        <v>650</v>
      </c>
      <c r="P296" s="64">
        <f t="shared" si="45"/>
        <v>9.5694510161508928E-3</v>
      </c>
      <c r="Q296" s="64">
        <f t="shared" si="46"/>
        <v>8.2988028146950641E-3</v>
      </c>
      <c r="R296" s="64">
        <f t="shared" si="47"/>
        <v>4.5945325871421923E-4</v>
      </c>
      <c r="S296" s="64">
        <f t="shared" si="48"/>
        <v>8.4459961534108698E-3</v>
      </c>
      <c r="T296" s="64">
        <f t="shared" si="49"/>
        <v>1.6529301951210506E-2</v>
      </c>
      <c r="U296" s="64">
        <f t="shared" si="50"/>
        <v>-2.0833340868541403E-3</v>
      </c>
      <c r="V296" s="64">
        <f t="shared" si="51"/>
        <v>1.9705071079332337E-2</v>
      </c>
      <c r="W296" s="64">
        <f t="shared" si="52"/>
        <v>1.2099215027133728E-3</v>
      </c>
      <c r="X296" s="64">
        <f t="shared" si="53"/>
        <v>2.1811770163422291E-2</v>
      </c>
      <c r="Y296" s="64">
        <f t="shared" si="54"/>
        <v>-1.3793322132335648E-2</v>
      </c>
      <c r="Z296" s="64">
        <f t="shared" si="55"/>
        <v>-8.883501520864992E-3</v>
      </c>
    </row>
    <row r="297" spans="1:26" x14ac:dyDescent="0.35">
      <c r="A297" s="4"/>
      <c r="B297" s="76">
        <v>45383</v>
      </c>
      <c r="C297" s="77">
        <v>133.5</v>
      </c>
      <c r="D297" s="77">
        <v>204.6</v>
      </c>
      <c r="E297" s="77">
        <v>218</v>
      </c>
      <c r="F297" s="77">
        <v>236.9</v>
      </c>
      <c r="G297" s="77">
        <v>36.700000000000003</v>
      </c>
      <c r="H297" s="77">
        <v>192.1</v>
      </c>
      <c r="I297" s="77">
        <v>19.8</v>
      </c>
      <c r="J297" s="77">
        <v>82.6</v>
      </c>
      <c r="K297" s="77">
        <v>498.8</v>
      </c>
      <c r="L297" s="77">
        <v>21.7</v>
      </c>
      <c r="M297" s="77">
        <v>649.79999999999995</v>
      </c>
      <c r="P297" s="64">
        <f t="shared" si="45"/>
        <v>-2.2223136784710235E-2</v>
      </c>
      <c r="Q297" s="64">
        <f t="shared" si="46"/>
        <v>-5.3619431413853991E-3</v>
      </c>
      <c r="R297" s="64">
        <f t="shared" si="47"/>
        <v>1.3770945485872725E-3</v>
      </c>
      <c r="S297" s="64">
        <f t="shared" si="48"/>
        <v>-3.7918730919417245E-3</v>
      </c>
      <c r="T297" s="64">
        <f t="shared" si="49"/>
        <v>2.7285146532041358E-3</v>
      </c>
      <c r="U297" s="64">
        <f t="shared" si="50"/>
        <v>1.5629073251730618E-3</v>
      </c>
      <c r="V297" s="64">
        <f t="shared" si="51"/>
        <v>-3.4742948443872858E-2</v>
      </c>
      <c r="W297" s="64">
        <f t="shared" si="52"/>
        <v>-1.2099215027133094E-3</v>
      </c>
      <c r="X297" s="64">
        <f t="shared" si="53"/>
        <v>-1.2749176670454627E-2</v>
      </c>
      <c r="Y297" s="64">
        <f t="shared" si="54"/>
        <v>4.6189458562944583E-3</v>
      </c>
      <c r="Z297" s="64">
        <f t="shared" si="55"/>
        <v>-3.077396546829009E-4</v>
      </c>
    </row>
    <row r="298" spans="1:26" x14ac:dyDescent="0.35">
      <c r="A298" s="4"/>
      <c r="B298" s="78">
        <v>45384</v>
      </c>
      <c r="C298" s="60">
        <v>130.69999999999999</v>
      </c>
      <c r="D298" s="60">
        <v>203.1</v>
      </c>
      <c r="E298" s="60">
        <v>217.9</v>
      </c>
      <c r="F298" s="60">
        <v>237.7</v>
      </c>
      <c r="G298" s="60">
        <v>36.700000000000003</v>
      </c>
      <c r="H298" s="60">
        <v>191.7</v>
      </c>
      <c r="I298" s="60">
        <v>19.399999999999999</v>
      </c>
      <c r="J298" s="60">
        <v>82.9</v>
      </c>
      <c r="K298" s="60">
        <v>497.4</v>
      </c>
      <c r="L298" s="60">
        <v>21.5</v>
      </c>
      <c r="M298" s="60">
        <v>672.1</v>
      </c>
      <c r="P298" s="64">
        <f t="shared" si="45"/>
        <v>-2.1196857210128098E-2</v>
      </c>
      <c r="Q298" s="64">
        <f t="shared" si="46"/>
        <v>-7.3583849311870996E-3</v>
      </c>
      <c r="R298" s="64">
        <f t="shared" si="47"/>
        <v>-4.5882083851480455E-4</v>
      </c>
      <c r="S298" s="64">
        <f t="shared" si="48"/>
        <v>3.3712632014083932E-3</v>
      </c>
      <c r="T298" s="64">
        <f t="shared" si="49"/>
        <v>0</v>
      </c>
      <c r="U298" s="64">
        <f t="shared" si="50"/>
        <v>-2.0844197229122089E-3</v>
      </c>
      <c r="V298" s="64">
        <f t="shared" si="51"/>
        <v>-2.0408871631207238E-2</v>
      </c>
      <c r="W298" s="64">
        <f t="shared" si="52"/>
        <v>3.6253816143170577E-3</v>
      </c>
      <c r="X298" s="64">
        <f t="shared" si="53"/>
        <v>-2.8106824365771565E-3</v>
      </c>
      <c r="Y298" s="64">
        <f t="shared" si="54"/>
        <v>-9.2593254127967123E-3</v>
      </c>
      <c r="Z298" s="64">
        <f t="shared" si="55"/>
        <v>3.3742515740920263E-2</v>
      </c>
    </row>
    <row r="299" spans="1:26" x14ac:dyDescent="0.35">
      <c r="A299" s="4"/>
      <c r="B299" s="76">
        <v>45385</v>
      </c>
      <c r="C299" s="77">
        <v>133.69999999999999</v>
      </c>
      <c r="D299" s="77">
        <v>202.8</v>
      </c>
      <c r="E299" s="77">
        <v>217.8</v>
      </c>
      <c r="F299" s="77">
        <v>239.6</v>
      </c>
      <c r="G299" s="77">
        <v>37.299999999999997</v>
      </c>
      <c r="H299" s="77">
        <v>191.8</v>
      </c>
      <c r="I299" s="77">
        <v>19.7</v>
      </c>
      <c r="J299" s="77">
        <v>83.6</v>
      </c>
      <c r="K299" s="77">
        <v>513.20000000000005</v>
      </c>
      <c r="L299" s="77">
        <v>21.6</v>
      </c>
      <c r="M299" s="77">
        <v>680.1</v>
      </c>
      <c r="P299" s="64">
        <f t="shared" si="45"/>
        <v>2.2693863477721277E-2</v>
      </c>
      <c r="Q299" s="64">
        <f t="shared" si="46"/>
        <v>-1.4781968693107835E-3</v>
      </c>
      <c r="R299" s="64">
        <f t="shared" si="47"/>
        <v>-4.5903145171404572E-4</v>
      </c>
      <c r="S299" s="64">
        <f t="shared" si="48"/>
        <v>7.9614918751460869E-3</v>
      </c>
      <c r="T299" s="64">
        <f t="shared" si="49"/>
        <v>1.6216571589245072E-2</v>
      </c>
      <c r="U299" s="64">
        <f t="shared" si="50"/>
        <v>5.215123977391898E-4</v>
      </c>
      <c r="V299" s="64">
        <f t="shared" si="51"/>
        <v>1.5345569674660321E-2</v>
      </c>
      <c r="W299" s="64">
        <f t="shared" si="52"/>
        <v>8.4084579494065996E-3</v>
      </c>
      <c r="X299" s="64">
        <f t="shared" si="53"/>
        <v>3.1271101372177292E-2</v>
      </c>
      <c r="Y299" s="64">
        <f t="shared" si="54"/>
        <v>4.6403795565023009E-3</v>
      </c>
      <c r="Z299" s="64">
        <f t="shared" si="55"/>
        <v>1.1832707205672709E-2</v>
      </c>
    </row>
    <row r="300" spans="1:26" x14ac:dyDescent="0.35">
      <c r="A300" s="4"/>
      <c r="B300" s="78">
        <v>45386</v>
      </c>
      <c r="C300" s="60">
        <v>136</v>
      </c>
      <c r="D300" s="60">
        <v>203.8</v>
      </c>
      <c r="E300" s="60">
        <v>217.8</v>
      </c>
      <c r="F300" s="60">
        <v>240.2</v>
      </c>
      <c r="G300" s="60">
        <v>37.299999999999997</v>
      </c>
      <c r="H300" s="60">
        <v>192.8</v>
      </c>
      <c r="I300" s="60">
        <v>19.899999999999999</v>
      </c>
      <c r="J300" s="60">
        <v>82.9</v>
      </c>
      <c r="K300" s="60">
        <v>509</v>
      </c>
      <c r="L300" s="60">
        <v>21.8</v>
      </c>
      <c r="M300" s="60">
        <v>674.5</v>
      </c>
      <c r="P300" s="64">
        <f t="shared" si="45"/>
        <v>1.7056401628154541E-2</v>
      </c>
      <c r="Q300" s="64">
        <f t="shared" si="46"/>
        <v>4.9188490715962553E-3</v>
      </c>
      <c r="R300" s="64">
        <f t="shared" si="47"/>
        <v>0</v>
      </c>
      <c r="S300" s="64">
        <f t="shared" si="48"/>
        <v>2.5010434045888729E-3</v>
      </c>
      <c r="T300" s="64">
        <f t="shared" si="49"/>
        <v>0</v>
      </c>
      <c r="U300" s="64">
        <f t="shared" si="50"/>
        <v>5.2002197271074982E-3</v>
      </c>
      <c r="V300" s="64">
        <f t="shared" si="51"/>
        <v>1.0101095986503919E-2</v>
      </c>
      <c r="W300" s="64">
        <f t="shared" si="52"/>
        <v>-8.4084579494065528E-3</v>
      </c>
      <c r="X300" s="64">
        <f t="shared" si="53"/>
        <v>-8.2176161909587181E-3</v>
      </c>
      <c r="Y300" s="64">
        <f t="shared" si="54"/>
        <v>9.2166551049240476E-3</v>
      </c>
      <c r="Z300" s="64">
        <f t="shared" si="55"/>
        <v>-8.26817053378252E-3</v>
      </c>
    </row>
    <row r="301" spans="1:26" x14ac:dyDescent="0.35">
      <c r="A301" s="4"/>
      <c r="B301" s="76">
        <v>45390</v>
      </c>
      <c r="C301" s="77">
        <v>136.69999999999999</v>
      </c>
      <c r="D301" s="77">
        <v>204.8</v>
      </c>
      <c r="E301" s="77">
        <v>218.2</v>
      </c>
      <c r="F301" s="77">
        <v>240.2</v>
      </c>
      <c r="G301" s="77">
        <v>36</v>
      </c>
      <c r="H301" s="77">
        <v>192.2</v>
      </c>
      <c r="I301" s="77">
        <v>20.100000000000001</v>
      </c>
      <c r="J301" s="77">
        <v>83.7</v>
      </c>
      <c r="K301" s="77">
        <v>512.1</v>
      </c>
      <c r="L301" s="77">
        <v>22</v>
      </c>
      <c r="M301" s="77">
        <v>679.9</v>
      </c>
      <c r="P301" s="64">
        <f t="shared" si="45"/>
        <v>5.1338579938518501E-3</v>
      </c>
      <c r="Q301" s="64">
        <f t="shared" si="46"/>
        <v>4.8947723767282071E-3</v>
      </c>
      <c r="R301" s="64">
        <f t="shared" si="47"/>
        <v>1.8348629001102184E-3</v>
      </c>
      <c r="S301" s="64">
        <f t="shared" si="48"/>
        <v>0</v>
      </c>
      <c r="T301" s="64">
        <f t="shared" si="49"/>
        <v>-3.5474388193659764E-2</v>
      </c>
      <c r="U301" s="64">
        <f t="shared" si="50"/>
        <v>-3.1168856402532226E-3</v>
      </c>
      <c r="V301" s="64">
        <f t="shared" si="51"/>
        <v>1.0000083334583399E-2</v>
      </c>
      <c r="W301" s="64">
        <f t="shared" si="52"/>
        <v>9.6039153541803528E-3</v>
      </c>
      <c r="X301" s="64">
        <f t="shared" si="53"/>
        <v>6.0719019179818253E-3</v>
      </c>
      <c r="Y301" s="64">
        <f t="shared" si="54"/>
        <v>9.1324835632724723E-3</v>
      </c>
      <c r="Z301" s="64">
        <f t="shared" si="55"/>
        <v>7.9740528846032662E-3</v>
      </c>
    </row>
    <row r="302" spans="1:26" x14ac:dyDescent="0.35">
      <c r="A302" s="4"/>
      <c r="B302" s="78">
        <v>45391</v>
      </c>
      <c r="C302" s="60">
        <v>138.4</v>
      </c>
      <c r="D302" s="60">
        <v>203.1</v>
      </c>
      <c r="E302" s="60">
        <v>217.5</v>
      </c>
      <c r="F302" s="60">
        <v>240</v>
      </c>
      <c r="G302" s="60">
        <v>36.299999999999997</v>
      </c>
      <c r="H302" s="60">
        <v>195.5</v>
      </c>
      <c r="I302" s="60">
        <v>20.3</v>
      </c>
      <c r="J302" s="60">
        <v>83.5</v>
      </c>
      <c r="K302" s="60">
        <v>525.6</v>
      </c>
      <c r="L302" s="60">
        <v>21.9</v>
      </c>
      <c r="M302" s="60">
        <v>673.9</v>
      </c>
      <c r="P302" s="64">
        <f t="shared" si="45"/>
        <v>1.2359299453665455E-2</v>
      </c>
      <c r="Q302" s="64">
        <f t="shared" si="46"/>
        <v>-8.3354245790138309E-3</v>
      </c>
      <c r="R302" s="64">
        <f t="shared" si="47"/>
        <v>-3.2132228702316103E-3</v>
      </c>
      <c r="S302" s="64">
        <f t="shared" si="48"/>
        <v>-8.3298630389177348E-4</v>
      </c>
      <c r="T302" s="64">
        <f t="shared" si="49"/>
        <v>8.2988028146950641E-3</v>
      </c>
      <c r="U302" s="64">
        <f t="shared" si="50"/>
        <v>1.7023882889228483E-2</v>
      </c>
      <c r="V302" s="64">
        <f t="shared" si="51"/>
        <v>9.9010709827115368E-3</v>
      </c>
      <c r="W302" s="64">
        <f t="shared" si="52"/>
        <v>-2.3923456386198238E-3</v>
      </c>
      <c r="X302" s="64">
        <f t="shared" si="53"/>
        <v>2.602054870189606E-2</v>
      </c>
      <c r="Y302" s="64">
        <f t="shared" si="54"/>
        <v>-4.5558165358608018E-3</v>
      </c>
      <c r="Z302" s="64">
        <f t="shared" si="55"/>
        <v>-8.863996580242655E-3</v>
      </c>
    </row>
    <row r="303" spans="1:26" x14ac:dyDescent="0.35">
      <c r="A303" s="4"/>
      <c r="B303" s="76">
        <v>45397</v>
      </c>
      <c r="C303" s="77">
        <v>134.4</v>
      </c>
      <c r="D303" s="77">
        <v>200.7</v>
      </c>
      <c r="E303" s="77">
        <v>216</v>
      </c>
      <c r="F303" s="77">
        <v>238.9</v>
      </c>
      <c r="G303" s="77">
        <v>35.4</v>
      </c>
      <c r="H303" s="77">
        <v>194.2</v>
      </c>
      <c r="I303" s="77">
        <v>19.8</v>
      </c>
      <c r="J303" s="77">
        <v>82.8</v>
      </c>
      <c r="K303" s="77">
        <v>539.5</v>
      </c>
      <c r="L303" s="77">
        <v>21.9</v>
      </c>
      <c r="M303" s="77">
        <v>661.2</v>
      </c>
      <c r="P303" s="64">
        <f t="shared" si="45"/>
        <v>-2.9327615094520063E-2</v>
      </c>
      <c r="Q303" s="64">
        <f t="shared" si="46"/>
        <v>-1.1887212784046593E-2</v>
      </c>
      <c r="R303" s="64">
        <f t="shared" si="47"/>
        <v>-6.9204428445737952E-3</v>
      </c>
      <c r="S303" s="64">
        <f t="shared" si="48"/>
        <v>-4.5938690102273931E-3</v>
      </c>
      <c r="T303" s="64">
        <f t="shared" si="49"/>
        <v>-2.5105921131076243E-2</v>
      </c>
      <c r="U303" s="64">
        <f t="shared" si="50"/>
        <v>-6.6718235681960175E-3</v>
      </c>
      <c r="V303" s="64">
        <f t="shared" si="51"/>
        <v>-2.4938948347252066E-2</v>
      </c>
      <c r="W303" s="64">
        <f t="shared" si="52"/>
        <v>-8.4185704655957896E-3</v>
      </c>
      <c r="X303" s="64">
        <f t="shared" si="53"/>
        <v>2.6102317527788559E-2</v>
      </c>
      <c r="Y303" s="64">
        <f t="shared" si="54"/>
        <v>0</v>
      </c>
      <c r="Z303" s="64">
        <f t="shared" si="55"/>
        <v>-1.9025366005302052E-2</v>
      </c>
    </row>
    <row r="304" spans="1:26" x14ac:dyDescent="0.35">
      <c r="A304" s="4"/>
      <c r="B304" s="78">
        <v>45398</v>
      </c>
      <c r="C304" s="60">
        <v>133.80000000000001</v>
      </c>
      <c r="D304" s="60">
        <v>200.8</v>
      </c>
      <c r="E304" s="60">
        <v>215.1</v>
      </c>
      <c r="F304" s="60">
        <v>236.1</v>
      </c>
      <c r="G304" s="60">
        <v>35.299999999999997</v>
      </c>
      <c r="H304" s="60">
        <v>191.4</v>
      </c>
      <c r="I304" s="60">
        <v>19.5</v>
      </c>
      <c r="J304" s="60">
        <v>83</v>
      </c>
      <c r="K304" s="60">
        <v>533.6</v>
      </c>
      <c r="L304" s="60">
        <v>21.9</v>
      </c>
      <c r="M304" s="60">
        <v>660</v>
      </c>
      <c r="P304" s="64">
        <f t="shared" si="45"/>
        <v>-4.4742803949210774E-3</v>
      </c>
      <c r="Q304" s="64">
        <f t="shared" si="46"/>
        <v>4.9813201528169917E-4</v>
      </c>
      <c r="R304" s="64">
        <f t="shared" si="47"/>
        <v>-4.1753714104806215E-3</v>
      </c>
      <c r="S304" s="64">
        <f t="shared" si="48"/>
        <v>-1.178961024029669E-2</v>
      </c>
      <c r="T304" s="64">
        <f t="shared" si="49"/>
        <v>-2.8288562004777137E-3</v>
      </c>
      <c r="U304" s="64">
        <f t="shared" si="50"/>
        <v>-1.4523076838370615E-2</v>
      </c>
      <c r="V304" s="64">
        <f t="shared" si="51"/>
        <v>-1.5267472130788421E-2</v>
      </c>
      <c r="W304" s="64">
        <f t="shared" si="52"/>
        <v>2.4125464053839259E-3</v>
      </c>
      <c r="X304" s="64">
        <f t="shared" si="53"/>
        <v>-1.0996290096775383E-2</v>
      </c>
      <c r="Y304" s="64">
        <f t="shared" si="54"/>
        <v>0</v>
      </c>
      <c r="Z304" s="64">
        <f t="shared" si="55"/>
        <v>-1.8165309263980052E-3</v>
      </c>
    </row>
    <row r="305" spans="1:26" x14ac:dyDescent="0.35">
      <c r="A305" s="4"/>
      <c r="B305" s="76">
        <v>45399</v>
      </c>
      <c r="C305" s="77">
        <v>132.69999999999999</v>
      </c>
      <c r="D305" s="77">
        <v>200.3</v>
      </c>
      <c r="E305" s="77">
        <v>214.7</v>
      </c>
      <c r="F305" s="77">
        <v>236.9</v>
      </c>
      <c r="G305" s="77">
        <v>35.1</v>
      </c>
      <c r="H305" s="77">
        <v>191.3</v>
      </c>
      <c r="I305" s="77">
        <v>19.5</v>
      </c>
      <c r="J305" s="77">
        <v>83.5</v>
      </c>
      <c r="K305" s="77">
        <v>518.5</v>
      </c>
      <c r="L305" s="77">
        <v>22</v>
      </c>
      <c r="M305" s="77">
        <v>651.5</v>
      </c>
      <c r="P305" s="64">
        <f t="shared" si="45"/>
        <v>-8.2552063559664605E-3</v>
      </c>
      <c r="Q305" s="64">
        <f t="shared" si="46"/>
        <v>-2.4931451458015588E-3</v>
      </c>
      <c r="R305" s="64">
        <f t="shared" si="47"/>
        <v>-1.8613313889491003E-3</v>
      </c>
      <c r="S305" s="64">
        <f t="shared" si="48"/>
        <v>3.3826670732726456E-3</v>
      </c>
      <c r="T305" s="64">
        <f t="shared" si="49"/>
        <v>-5.6818334674308343E-3</v>
      </c>
      <c r="U305" s="64">
        <f t="shared" si="50"/>
        <v>-5.2260257264668088E-4</v>
      </c>
      <c r="V305" s="64">
        <f t="shared" si="51"/>
        <v>0</v>
      </c>
      <c r="W305" s="64">
        <f t="shared" si="52"/>
        <v>6.0060240602119487E-3</v>
      </c>
      <c r="X305" s="64">
        <f t="shared" si="53"/>
        <v>-2.8706466931831997E-2</v>
      </c>
      <c r="Y305" s="64">
        <f t="shared" si="54"/>
        <v>4.5558165358608824E-3</v>
      </c>
      <c r="Z305" s="64">
        <f t="shared" si="55"/>
        <v>-1.2962438455571476E-2</v>
      </c>
    </row>
    <row r="306" spans="1:26" x14ac:dyDescent="0.35">
      <c r="A306" s="4"/>
      <c r="B306" s="78">
        <v>45400</v>
      </c>
      <c r="C306" s="60">
        <v>130.19999999999999</v>
      </c>
      <c r="D306" s="60">
        <v>199.2</v>
      </c>
      <c r="E306" s="60">
        <v>214.1</v>
      </c>
      <c r="F306" s="60">
        <v>234.7</v>
      </c>
      <c r="G306" s="60">
        <v>33.200000000000003</v>
      </c>
      <c r="H306" s="60">
        <v>189</v>
      </c>
      <c r="I306" s="60">
        <v>18.899999999999999</v>
      </c>
      <c r="J306" s="60">
        <v>83.2</v>
      </c>
      <c r="K306" s="60">
        <v>512.5</v>
      </c>
      <c r="L306" s="60">
        <v>21.8</v>
      </c>
      <c r="M306" s="60">
        <v>646.29999999999995</v>
      </c>
      <c r="P306" s="64">
        <f t="shared" si="45"/>
        <v>-1.9019211563692979E-2</v>
      </c>
      <c r="Q306" s="64">
        <f t="shared" si="46"/>
        <v>-5.5068975212748325E-3</v>
      </c>
      <c r="R306" s="64">
        <f t="shared" si="47"/>
        <v>-2.7985092890981896E-3</v>
      </c>
      <c r="S306" s="64">
        <f t="shared" si="48"/>
        <v>-9.3300083077620371E-3</v>
      </c>
      <c r="T306" s="64">
        <f t="shared" si="49"/>
        <v>-5.5651254549377263E-2</v>
      </c>
      <c r="U306" s="64">
        <f t="shared" si="50"/>
        <v>-1.2095861386564851E-2</v>
      </c>
      <c r="V306" s="64">
        <f t="shared" si="51"/>
        <v>-3.1252543504104537E-2</v>
      </c>
      <c r="W306" s="64">
        <f t="shared" si="52"/>
        <v>-3.599284029646873E-3</v>
      </c>
      <c r="X306" s="64">
        <f t="shared" si="53"/>
        <v>-1.1639316657018815E-2</v>
      </c>
      <c r="Y306" s="64">
        <f t="shared" si="54"/>
        <v>-9.1324835632724741E-3</v>
      </c>
      <c r="Z306" s="64">
        <f t="shared" si="55"/>
        <v>-8.0136042960501069E-3</v>
      </c>
    </row>
    <row r="307" spans="1:26" x14ac:dyDescent="0.35">
      <c r="A307" s="4"/>
      <c r="B307" s="76">
        <v>45403</v>
      </c>
      <c r="C307" s="77">
        <v>128.30000000000001</v>
      </c>
      <c r="D307" s="77">
        <v>195.8</v>
      </c>
      <c r="E307" s="77">
        <v>213</v>
      </c>
      <c r="F307" s="77">
        <v>234.2</v>
      </c>
      <c r="G307" s="77">
        <v>32.4</v>
      </c>
      <c r="H307" s="77">
        <v>187.9</v>
      </c>
      <c r="I307" s="77">
        <v>17.899999999999999</v>
      </c>
      <c r="J307" s="77">
        <v>82.9</v>
      </c>
      <c r="K307" s="77">
        <v>531.70000000000005</v>
      </c>
      <c r="L307" s="77">
        <v>21.5</v>
      </c>
      <c r="M307" s="77">
        <v>631.9</v>
      </c>
      <c r="P307" s="64">
        <f t="shared" si="45"/>
        <v>-1.4700458152877967E-2</v>
      </c>
      <c r="Q307" s="64">
        <f t="shared" si="46"/>
        <v>-1.7215615054087727E-2</v>
      </c>
      <c r="R307" s="64">
        <f t="shared" si="47"/>
        <v>-5.1510298862119221E-3</v>
      </c>
      <c r="S307" s="64">
        <f t="shared" si="48"/>
        <v>-2.1326516933608502E-3</v>
      </c>
      <c r="T307" s="64">
        <f t="shared" si="49"/>
        <v>-2.4391453124159239E-2</v>
      </c>
      <c r="U307" s="64">
        <f t="shared" si="50"/>
        <v>-5.8371086402227643E-3</v>
      </c>
      <c r="V307" s="64">
        <f t="shared" si="51"/>
        <v>-5.4361209218887381E-2</v>
      </c>
      <c r="W307" s="64">
        <f t="shared" si="52"/>
        <v>-3.6122856859135493E-3</v>
      </c>
      <c r="X307" s="64">
        <f t="shared" si="53"/>
        <v>3.6778709497729586E-2</v>
      </c>
      <c r="Y307" s="64">
        <f t="shared" si="54"/>
        <v>-1.3857034661426241E-2</v>
      </c>
      <c r="Z307" s="64">
        <f t="shared" si="55"/>
        <v>-2.2532638489440125E-2</v>
      </c>
    </row>
    <row r="308" spans="1:26" x14ac:dyDescent="0.35">
      <c r="A308" s="4"/>
      <c r="B308" s="78">
        <v>45404</v>
      </c>
      <c r="C308" s="60">
        <v>129.9</v>
      </c>
      <c r="D308" s="60">
        <v>187.2</v>
      </c>
      <c r="E308" s="60">
        <v>212.7</v>
      </c>
      <c r="F308" s="60">
        <v>233.1</v>
      </c>
      <c r="G308" s="60">
        <v>32.9</v>
      </c>
      <c r="H308" s="60">
        <v>188.4</v>
      </c>
      <c r="I308" s="60">
        <v>18</v>
      </c>
      <c r="J308" s="60">
        <v>83.5</v>
      </c>
      <c r="K308" s="60">
        <v>523.5</v>
      </c>
      <c r="L308" s="60">
        <v>21.8</v>
      </c>
      <c r="M308" s="60">
        <v>645.6</v>
      </c>
      <c r="P308" s="64">
        <f t="shared" si="45"/>
        <v>1.2393652054963027E-2</v>
      </c>
      <c r="Q308" s="64">
        <f t="shared" si="46"/>
        <v>-4.4916166052918413E-2</v>
      </c>
      <c r="R308" s="64">
        <f t="shared" si="47"/>
        <v>-1.4094435032336043E-3</v>
      </c>
      <c r="S308" s="64">
        <f t="shared" si="48"/>
        <v>-4.7079051219055335E-3</v>
      </c>
      <c r="T308" s="64">
        <f t="shared" si="49"/>
        <v>1.5314234973042575E-2</v>
      </c>
      <c r="U308" s="64">
        <f t="shared" si="50"/>
        <v>2.657455722843002E-3</v>
      </c>
      <c r="V308" s="64">
        <f t="shared" si="51"/>
        <v>5.5710450494554295E-3</v>
      </c>
      <c r="W308" s="64">
        <f t="shared" si="52"/>
        <v>7.2115697155604027E-3</v>
      </c>
      <c r="X308" s="64">
        <f t="shared" si="53"/>
        <v>-1.5542390199701351E-2</v>
      </c>
      <c r="Y308" s="64">
        <f t="shared" si="54"/>
        <v>1.3857034661426281E-2</v>
      </c>
      <c r="Z308" s="64">
        <f t="shared" si="55"/>
        <v>2.1448963176329473E-2</v>
      </c>
    </row>
    <row r="309" spans="1:26" x14ac:dyDescent="0.35">
      <c r="A309" s="4"/>
      <c r="B309" s="76">
        <v>45405</v>
      </c>
      <c r="C309" s="77">
        <v>128.9</v>
      </c>
      <c r="D309" s="77">
        <v>188.2</v>
      </c>
      <c r="E309" s="77">
        <v>212.7</v>
      </c>
      <c r="F309" s="77">
        <v>232.6</v>
      </c>
      <c r="G309" s="77">
        <v>32.6</v>
      </c>
      <c r="H309" s="77">
        <v>187.3</v>
      </c>
      <c r="I309" s="77">
        <v>17.8</v>
      </c>
      <c r="J309" s="77">
        <v>83.7</v>
      </c>
      <c r="K309" s="77">
        <v>541.4</v>
      </c>
      <c r="L309" s="77">
        <v>21.8</v>
      </c>
      <c r="M309" s="77">
        <v>651</v>
      </c>
      <c r="P309" s="64">
        <f t="shared" si="45"/>
        <v>-7.7280137314121155E-3</v>
      </c>
      <c r="Q309" s="64">
        <f t="shared" si="46"/>
        <v>5.3276631077875686E-3</v>
      </c>
      <c r="R309" s="64">
        <f t="shared" si="47"/>
        <v>0</v>
      </c>
      <c r="S309" s="64">
        <f t="shared" si="48"/>
        <v>-2.1473059571473813E-3</v>
      </c>
      <c r="T309" s="64">
        <f t="shared" si="49"/>
        <v>-9.1603693986641657E-3</v>
      </c>
      <c r="U309" s="64">
        <f t="shared" si="50"/>
        <v>-5.8557526922197968E-3</v>
      </c>
      <c r="V309" s="64">
        <f t="shared" si="51"/>
        <v>-1.1173300598125189E-2</v>
      </c>
      <c r="W309" s="64">
        <f t="shared" si="52"/>
        <v>2.3923456386199015E-3</v>
      </c>
      <c r="X309" s="64">
        <f t="shared" si="53"/>
        <v>3.3621346869609166E-2</v>
      </c>
      <c r="Y309" s="64">
        <f t="shared" si="54"/>
        <v>0</v>
      </c>
      <c r="Z309" s="64">
        <f t="shared" si="55"/>
        <v>8.3295252528302003E-3</v>
      </c>
    </row>
    <row r="310" spans="1:26" x14ac:dyDescent="0.35">
      <c r="A310" s="4"/>
      <c r="B310" s="78">
        <v>45406</v>
      </c>
      <c r="C310" s="60">
        <v>127.5</v>
      </c>
      <c r="D310" s="60">
        <v>179.9</v>
      </c>
      <c r="E310" s="60">
        <v>212.1</v>
      </c>
      <c r="F310" s="60">
        <v>232.5</v>
      </c>
      <c r="G310" s="60">
        <v>31.9</v>
      </c>
      <c r="H310" s="60">
        <v>186.4</v>
      </c>
      <c r="I310" s="60">
        <v>16.899999999999999</v>
      </c>
      <c r="J310" s="60">
        <v>82.7</v>
      </c>
      <c r="K310" s="60">
        <v>582</v>
      </c>
      <c r="L310" s="60">
        <v>21.7</v>
      </c>
      <c r="M310" s="60">
        <v>642</v>
      </c>
      <c r="P310" s="64">
        <f t="shared" si="45"/>
        <v>-1.0920545346660912E-2</v>
      </c>
      <c r="Q310" s="64">
        <f t="shared" si="46"/>
        <v>-4.5104086194791691E-2</v>
      </c>
      <c r="R310" s="64">
        <f t="shared" si="47"/>
        <v>-2.8248606355547388E-3</v>
      </c>
      <c r="S310" s="64">
        <f t="shared" si="48"/>
        <v>-4.3001505715304484E-4</v>
      </c>
      <c r="T310" s="64">
        <f t="shared" si="49"/>
        <v>-2.1706278581863171E-2</v>
      </c>
      <c r="U310" s="64">
        <f t="shared" si="50"/>
        <v>-4.816707198552094E-3</v>
      </c>
      <c r="V310" s="64">
        <f t="shared" si="51"/>
        <v>-5.1884835369011804E-2</v>
      </c>
      <c r="W310" s="64">
        <f t="shared" si="52"/>
        <v>-1.2019375465784046E-2</v>
      </c>
      <c r="X310" s="64">
        <f t="shared" si="53"/>
        <v>7.2312070551237145E-2</v>
      </c>
      <c r="Y310" s="64">
        <f t="shared" si="54"/>
        <v>-4.5977092486295425E-3</v>
      </c>
      <c r="Z310" s="64">
        <f t="shared" si="55"/>
        <v>-1.392133851860812E-2</v>
      </c>
    </row>
    <row r="311" spans="1:26" x14ac:dyDescent="0.35">
      <c r="A311" s="4"/>
      <c r="B311" s="76">
        <v>45407</v>
      </c>
      <c r="C311" s="77">
        <v>124.1</v>
      </c>
      <c r="D311" s="77">
        <v>175</v>
      </c>
      <c r="E311" s="77">
        <v>207.7</v>
      </c>
      <c r="F311" s="77">
        <v>235</v>
      </c>
      <c r="G311" s="77">
        <v>31.2</v>
      </c>
      <c r="H311" s="77">
        <v>188.1</v>
      </c>
      <c r="I311" s="77">
        <v>16.7</v>
      </c>
      <c r="J311" s="77">
        <v>81</v>
      </c>
      <c r="K311" s="77">
        <v>624.20000000000005</v>
      </c>
      <c r="L311" s="77">
        <v>21.6</v>
      </c>
      <c r="M311" s="77">
        <v>627.70000000000005</v>
      </c>
      <c r="P311" s="64">
        <f t="shared" si="45"/>
        <v>-2.7028672387919374E-2</v>
      </c>
      <c r="Q311" s="64">
        <f t="shared" si="46"/>
        <v>-2.761516703297338E-2</v>
      </c>
      <c r="R311" s="64">
        <f t="shared" si="47"/>
        <v>-2.0963130688570156E-2</v>
      </c>
      <c r="S311" s="64">
        <f t="shared" si="48"/>
        <v>1.069528911674795E-2</v>
      </c>
      <c r="T311" s="64">
        <f t="shared" si="49"/>
        <v>-2.2187914975362218E-2</v>
      </c>
      <c r="U311" s="64">
        <f t="shared" si="50"/>
        <v>9.0788340554937737E-3</v>
      </c>
      <c r="V311" s="64">
        <f t="shared" si="51"/>
        <v>-1.1904902506318314E-2</v>
      </c>
      <c r="W311" s="64">
        <f t="shared" si="52"/>
        <v>-2.0770447357206887E-2</v>
      </c>
      <c r="X311" s="64">
        <f t="shared" si="53"/>
        <v>7.0000382105241413E-2</v>
      </c>
      <c r="Y311" s="64">
        <f t="shared" si="54"/>
        <v>-4.6189458562944166E-3</v>
      </c>
      <c r="Z311" s="64">
        <f t="shared" si="55"/>
        <v>-2.2525958366475026E-2</v>
      </c>
    </row>
    <row r="312" spans="1:26" x14ac:dyDescent="0.35">
      <c r="A312" s="4"/>
      <c r="B312" s="78">
        <v>45410</v>
      </c>
      <c r="C312" s="60">
        <v>129.9</v>
      </c>
      <c r="D312" s="60">
        <v>169.8</v>
      </c>
      <c r="E312" s="60">
        <v>210.3</v>
      </c>
      <c r="F312" s="60">
        <v>240.5</v>
      </c>
      <c r="G312" s="60">
        <v>32.4</v>
      </c>
      <c r="H312" s="60">
        <v>185.6</v>
      </c>
      <c r="I312" s="60">
        <v>17.399999999999999</v>
      </c>
      <c r="J312" s="60">
        <v>82.1</v>
      </c>
      <c r="K312" s="60">
        <v>619</v>
      </c>
      <c r="L312" s="60">
        <v>22</v>
      </c>
      <c r="M312" s="60">
        <v>634</v>
      </c>
      <c r="P312" s="64">
        <f t="shared" si="45"/>
        <v>4.5677231465992507E-2</v>
      </c>
      <c r="Q312" s="64">
        <f t="shared" si="46"/>
        <v>-3.016470004626709E-2</v>
      </c>
      <c r="R312" s="64">
        <f t="shared" si="47"/>
        <v>1.2440351826587632E-2</v>
      </c>
      <c r="S312" s="64">
        <f t="shared" si="48"/>
        <v>2.3134575401656889E-2</v>
      </c>
      <c r="T312" s="64">
        <f t="shared" si="49"/>
        <v>3.7740327982847113E-2</v>
      </c>
      <c r="U312" s="64">
        <f t="shared" si="50"/>
        <v>-1.3379915954884549E-2</v>
      </c>
      <c r="V312" s="64">
        <f t="shared" si="51"/>
        <v>4.1061486797773918E-2</v>
      </c>
      <c r="W312" s="64">
        <f t="shared" si="52"/>
        <v>1.34888617859437E-2</v>
      </c>
      <c r="X312" s="64">
        <f t="shared" si="53"/>
        <v>-8.3655571520829895E-3</v>
      </c>
      <c r="Y312" s="64">
        <f t="shared" si="54"/>
        <v>1.8349138668196398E-2</v>
      </c>
      <c r="Z312" s="64">
        <f t="shared" si="55"/>
        <v>9.9866091137398184E-3</v>
      </c>
    </row>
    <row r="313" spans="1:26" x14ac:dyDescent="0.35">
      <c r="A313" s="4"/>
      <c r="B313" s="76">
        <v>45411</v>
      </c>
      <c r="C313" s="77">
        <v>131.6</v>
      </c>
      <c r="D313" s="77">
        <v>172.1</v>
      </c>
      <c r="E313" s="77">
        <v>208</v>
      </c>
      <c r="F313" s="77">
        <v>236.5</v>
      </c>
      <c r="G313" s="77">
        <v>32.700000000000003</v>
      </c>
      <c r="H313" s="77">
        <v>187.3</v>
      </c>
      <c r="I313" s="77">
        <v>16.899999999999999</v>
      </c>
      <c r="J313" s="77">
        <v>82.8</v>
      </c>
      <c r="K313" s="77">
        <v>665</v>
      </c>
      <c r="L313" s="77">
        <v>22</v>
      </c>
      <c r="M313" s="77">
        <v>623.70000000000005</v>
      </c>
      <c r="P313" s="64">
        <f t="shared" si="45"/>
        <v>1.3002095214662827E-2</v>
      </c>
      <c r="Q313" s="64">
        <f t="shared" si="46"/>
        <v>1.345442934024667E-2</v>
      </c>
      <c r="R313" s="64">
        <f t="shared" si="47"/>
        <v>-1.0997003007336234E-2</v>
      </c>
      <c r="S313" s="64">
        <f t="shared" si="48"/>
        <v>-1.6771881613828213E-2</v>
      </c>
      <c r="T313" s="64">
        <f t="shared" si="49"/>
        <v>9.2166551049240476E-3</v>
      </c>
      <c r="U313" s="64">
        <f t="shared" si="50"/>
        <v>9.1177890979427124E-3</v>
      </c>
      <c r="V313" s="64">
        <f t="shared" si="51"/>
        <v>-2.9156584291455578E-2</v>
      </c>
      <c r="W313" s="64">
        <f t="shared" si="52"/>
        <v>8.4900449328314601E-3</v>
      </c>
      <c r="X313" s="64">
        <f t="shared" si="53"/>
        <v>7.1681767971258081E-2</v>
      </c>
      <c r="Y313" s="64">
        <f t="shared" si="54"/>
        <v>0</v>
      </c>
      <c r="Z313" s="64">
        <f t="shared" si="55"/>
        <v>-1.6379470905148869E-2</v>
      </c>
    </row>
    <row r="314" spans="1:26" x14ac:dyDescent="0.35">
      <c r="A314" s="4"/>
      <c r="B314" s="78">
        <v>45412</v>
      </c>
      <c r="C314" s="60">
        <v>129.30000000000001</v>
      </c>
      <c r="D314" s="60">
        <v>177.9</v>
      </c>
      <c r="E314" s="60">
        <v>210.9</v>
      </c>
      <c r="F314" s="60">
        <v>235.8</v>
      </c>
      <c r="G314" s="60">
        <v>32.9</v>
      </c>
      <c r="H314" s="60">
        <v>184.3</v>
      </c>
      <c r="I314" s="60">
        <v>16.7</v>
      </c>
      <c r="J314" s="60">
        <v>82.9</v>
      </c>
      <c r="K314" s="60">
        <v>656.6</v>
      </c>
      <c r="L314" s="60">
        <v>22</v>
      </c>
      <c r="M314" s="60">
        <v>610.6</v>
      </c>
      <c r="P314" s="64">
        <f t="shared" si="45"/>
        <v>-1.7631733113404956E-2</v>
      </c>
      <c r="Q314" s="64">
        <f t="shared" si="46"/>
        <v>3.3145891454295806E-2</v>
      </c>
      <c r="R314" s="64">
        <f t="shared" si="47"/>
        <v>1.3846007783410998E-2</v>
      </c>
      <c r="S314" s="64">
        <f t="shared" si="48"/>
        <v>-2.9642198287170058E-3</v>
      </c>
      <c r="T314" s="64">
        <f t="shared" si="49"/>
        <v>6.0975798681183165E-3</v>
      </c>
      <c r="U314" s="64">
        <f t="shared" si="50"/>
        <v>-1.6146744774265181E-2</v>
      </c>
      <c r="V314" s="64">
        <f t="shared" si="51"/>
        <v>-1.1904902506318314E-2</v>
      </c>
      <c r="W314" s="64">
        <f t="shared" si="52"/>
        <v>1.2070007500352875E-3</v>
      </c>
      <c r="X314" s="64">
        <f t="shared" si="53"/>
        <v>-1.2712035588361861E-2</v>
      </c>
      <c r="Y314" s="64">
        <f t="shared" si="54"/>
        <v>0</v>
      </c>
      <c r="Z314" s="64">
        <f t="shared" si="55"/>
        <v>-2.1227403231299444E-2</v>
      </c>
    </row>
    <row r="315" spans="1:26" x14ac:dyDescent="0.35">
      <c r="A315" s="4"/>
      <c r="B315" s="76">
        <v>45414</v>
      </c>
      <c r="C315" s="77">
        <v>129.1</v>
      </c>
      <c r="D315" s="77">
        <v>178.3</v>
      </c>
      <c r="E315" s="77">
        <v>210.9</v>
      </c>
      <c r="F315" s="77">
        <v>237.6</v>
      </c>
      <c r="G315" s="77">
        <v>33</v>
      </c>
      <c r="H315" s="77">
        <v>184.6</v>
      </c>
      <c r="I315" s="77">
        <v>17.399999999999999</v>
      </c>
      <c r="J315" s="77">
        <v>83.3</v>
      </c>
      <c r="K315" s="77">
        <v>673.9</v>
      </c>
      <c r="L315" s="77">
        <v>21.9</v>
      </c>
      <c r="M315" s="77">
        <v>609.29999999999995</v>
      </c>
      <c r="P315" s="64">
        <f t="shared" si="45"/>
        <v>-1.5479879252150999E-3</v>
      </c>
      <c r="Q315" s="64">
        <f t="shared" si="46"/>
        <v>2.2459301973052248E-3</v>
      </c>
      <c r="R315" s="64">
        <f t="shared" si="47"/>
        <v>0</v>
      </c>
      <c r="S315" s="64">
        <f t="shared" si="48"/>
        <v>7.6045993852192125E-3</v>
      </c>
      <c r="T315" s="64">
        <f t="shared" si="49"/>
        <v>3.0349036951541112E-3</v>
      </c>
      <c r="U315" s="64">
        <f t="shared" si="50"/>
        <v>1.6264573929740389E-3</v>
      </c>
      <c r="V315" s="64">
        <f t="shared" si="51"/>
        <v>4.1061486797773918E-2</v>
      </c>
      <c r="W315" s="64">
        <f t="shared" si="52"/>
        <v>4.8134870315477201E-3</v>
      </c>
      <c r="X315" s="64">
        <f t="shared" si="53"/>
        <v>2.6006726884679053E-2</v>
      </c>
      <c r="Y315" s="64">
        <f t="shared" si="54"/>
        <v>-4.5558165358608018E-3</v>
      </c>
      <c r="Z315" s="64">
        <f t="shared" si="55"/>
        <v>-2.1313230463288479E-3</v>
      </c>
    </row>
    <row r="316" spans="1:26" x14ac:dyDescent="0.35">
      <c r="A316" s="4"/>
      <c r="B316" s="78">
        <v>45417</v>
      </c>
      <c r="C316" s="60">
        <v>130.6</v>
      </c>
      <c r="D316" s="60">
        <v>175.8</v>
      </c>
      <c r="E316" s="60">
        <v>211.5</v>
      </c>
      <c r="F316" s="60">
        <v>239.5</v>
      </c>
      <c r="G316" s="60">
        <v>33.5</v>
      </c>
      <c r="H316" s="60">
        <v>186.9</v>
      </c>
      <c r="I316" s="60">
        <v>18.2</v>
      </c>
      <c r="J316" s="60">
        <v>82.6</v>
      </c>
      <c r="K316" s="60">
        <v>724.4</v>
      </c>
      <c r="L316" s="60">
        <v>22</v>
      </c>
      <c r="M316" s="60">
        <v>602.79999999999995</v>
      </c>
      <c r="P316" s="64">
        <f t="shared" si="45"/>
        <v>1.1551918989733897E-2</v>
      </c>
      <c r="Q316" s="64">
        <f t="shared" si="46"/>
        <v>-1.4120539618018114E-2</v>
      </c>
      <c r="R316" s="64">
        <f t="shared" si="47"/>
        <v>2.8409110016036497E-3</v>
      </c>
      <c r="S316" s="64">
        <f t="shared" si="48"/>
        <v>7.9648293624800682E-3</v>
      </c>
      <c r="T316" s="64">
        <f t="shared" si="49"/>
        <v>1.5037877364540502E-2</v>
      </c>
      <c r="U316" s="64">
        <f t="shared" si="50"/>
        <v>1.2382392392765503E-2</v>
      </c>
      <c r="V316" s="64">
        <f t="shared" si="51"/>
        <v>4.4951387862266268E-2</v>
      </c>
      <c r="W316" s="64">
        <f t="shared" si="52"/>
        <v>-8.4388686458647076E-3</v>
      </c>
      <c r="X316" s="64">
        <f t="shared" si="53"/>
        <v>7.226199405708697E-2</v>
      </c>
      <c r="Y316" s="64">
        <f t="shared" si="54"/>
        <v>4.5558165358608824E-3</v>
      </c>
      <c r="Z316" s="64">
        <f t="shared" si="55"/>
        <v>-1.0725290502108317E-2</v>
      </c>
    </row>
    <row r="317" spans="1:26" x14ac:dyDescent="0.35">
      <c r="A317" s="4"/>
      <c r="B317" s="76">
        <v>45418</v>
      </c>
      <c r="C317" s="77">
        <v>130.1</v>
      </c>
      <c r="D317" s="77">
        <v>177.6</v>
      </c>
      <c r="E317" s="77">
        <v>211.3</v>
      </c>
      <c r="F317" s="77">
        <v>239.7</v>
      </c>
      <c r="G317" s="77">
        <v>34.5</v>
      </c>
      <c r="H317" s="77">
        <v>187</v>
      </c>
      <c r="I317" s="77">
        <v>19</v>
      </c>
      <c r="J317" s="77">
        <v>82.2</v>
      </c>
      <c r="K317" s="77">
        <v>778.7</v>
      </c>
      <c r="L317" s="77">
        <v>22</v>
      </c>
      <c r="M317" s="77">
        <v>598.79999999999995</v>
      </c>
      <c r="P317" s="64">
        <f t="shared" si="45"/>
        <v>-3.8358313238710594E-3</v>
      </c>
      <c r="Q317" s="64">
        <f t="shared" si="46"/>
        <v>1.0186845306992997E-2</v>
      </c>
      <c r="R317" s="64">
        <f t="shared" si="47"/>
        <v>-9.4607386432164623E-4</v>
      </c>
      <c r="S317" s="64">
        <f t="shared" si="48"/>
        <v>8.3472458936874208E-4</v>
      </c>
      <c r="T317" s="64">
        <f t="shared" si="49"/>
        <v>2.9413885206293407E-2</v>
      </c>
      <c r="U317" s="64">
        <f t="shared" si="50"/>
        <v>5.3490239306950649E-4</v>
      </c>
      <c r="V317" s="64">
        <f t="shared" si="51"/>
        <v>4.3017385083690858E-2</v>
      </c>
      <c r="W317" s="64">
        <f t="shared" si="52"/>
        <v>-4.8543784647980884E-3</v>
      </c>
      <c r="X317" s="64">
        <f t="shared" si="53"/>
        <v>7.2282136573682196E-2</v>
      </c>
      <c r="Y317" s="64">
        <f t="shared" si="54"/>
        <v>0</v>
      </c>
      <c r="Z317" s="64">
        <f t="shared" si="55"/>
        <v>-6.6578142068671551E-3</v>
      </c>
    </row>
    <row r="318" spans="1:26" x14ac:dyDescent="0.35">
      <c r="A318" s="4"/>
      <c r="B318" s="78">
        <v>45419</v>
      </c>
      <c r="C318" s="60">
        <v>131.5</v>
      </c>
      <c r="D318" s="60">
        <v>182</v>
      </c>
      <c r="E318" s="60">
        <v>213</v>
      </c>
      <c r="F318" s="60">
        <v>239.5</v>
      </c>
      <c r="G318" s="60">
        <v>34.1</v>
      </c>
      <c r="H318" s="60">
        <v>191.3</v>
      </c>
      <c r="I318" s="60">
        <v>18.5</v>
      </c>
      <c r="J318" s="60">
        <v>82.4</v>
      </c>
      <c r="K318" s="60">
        <v>769.7</v>
      </c>
      <c r="L318" s="60">
        <v>22</v>
      </c>
      <c r="M318" s="60">
        <v>603.29999999999995</v>
      </c>
      <c r="P318" s="64">
        <f t="shared" si="45"/>
        <v>1.0703466099359613E-2</v>
      </c>
      <c r="Q318" s="64">
        <f t="shared" si="46"/>
        <v>2.4472856518725741E-2</v>
      </c>
      <c r="R318" s="64">
        <f t="shared" si="47"/>
        <v>8.0132410874140837E-3</v>
      </c>
      <c r="S318" s="64">
        <f t="shared" si="48"/>
        <v>-8.3472458936874338E-4</v>
      </c>
      <c r="T318" s="64">
        <f t="shared" si="49"/>
        <v>-1.1661939747842975E-2</v>
      </c>
      <c r="U318" s="64">
        <f t="shared" si="50"/>
        <v>2.2734259591620527E-2</v>
      </c>
      <c r="V318" s="64">
        <f t="shared" si="51"/>
        <v>-2.6668247082161294E-2</v>
      </c>
      <c r="W318" s="64">
        <f t="shared" si="52"/>
        <v>2.4301348532918907E-3</v>
      </c>
      <c r="X318" s="64">
        <f t="shared" si="53"/>
        <v>-1.1625034042668696E-2</v>
      </c>
      <c r="Y318" s="64">
        <f t="shared" si="54"/>
        <v>0</v>
      </c>
      <c r="Z318" s="64">
        <f t="shared" si="55"/>
        <v>7.4869329012428529E-3</v>
      </c>
    </row>
    <row r="319" spans="1:26" x14ac:dyDescent="0.35">
      <c r="A319" s="4"/>
      <c r="B319" s="76">
        <v>45420</v>
      </c>
      <c r="C319" s="77">
        <v>129.19999999999999</v>
      </c>
      <c r="D319" s="77">
        <v>179.4</v>
      </c>
      <c r="E319" s="77">
        <v>213</v>
      </c>
      <c r="F319" s="77">
        <v>238.7</v>
      </c>
      <c r="G319" s="77">
        <v>34.299999999999997</v>
      </c>
      <c r="H319" s="77">
        <v>187.2</v>
      </c>
      <c r="I319" s="77">
        <v>18.2</v>
      </c>
      <c r="J319" s="77">
        <v>83</v>
      </c>
      <c r="K319" s="77">
        <v>747.7</v>
      </c>
      <c r="L319" s="77">
        <v>21.4</v>
      </c>
      <c r="M319" s="77">
        <v>604.29999999999995</v>
      </c>
      <c r="P319" s="64">
        <f t="shared" si="45"/>
        <v>-1.7645260269317828E-2</v>
      </c>
      <c r="Q319" s="64">
        <f t="shared" si="46"/>
        <v>-1.4388737452099556E-2</v>
      </c>
      <c r="R319" s="64">
        <f t="shared" si="47"/>
        <v>0</v>
      </c>
      <c r="S319" s="64">
        <f t="shared" si="48"/>
        <v>-3.3458835061855991E-3</v>
      </c>
      <c r="T319" s="64">
        <f t="shared" si="49"/>
        <v>5.8479698824228992E-3</v>
      </c>
      <c r="U319" s="64">
        <f t="shared" si="50"/>
        <v>-2.1665312402715627E-2</v>
      </c>
      <c r="V319" s="64">
        <f t="shared" si="51"/>
        <v>-1.6349138001529526E-2</v>
      </c>
      <c r="W319" s="64">
        <f t="shared" si="52"/>
        <v>7.2551708811717953E-3</v>
      </c>
      <c r="X319" s="64">
        <f t="shared" si="53"/>
        <v>-2.899900053440187E-2</v>
      </c>
      <c r="Y319" s="64">
        <f t="shared" si="54"/>
        <v>-2.7651531330510123E-2</v>
      </c>
      <c r="Z319" s="64">
        <f t="shared" si="55"/>
        <v>1.6561779207967726E-3</v>
      </c>
    </row>
    <row r="320" spans="1:26" x14ac:dyDescent="0.35">
      <c r="A320" s="4"/>
      <c r="B320" s="78">
        <v>45421</v>
      </c>
      <c r="C320" s="60">
        <v>128.6</v>
      </c>
      <c r="D320" s="60">
        <v>179.6</v>
      </c>
      <c r="E320" s="60">
        <v>212.2</v>
      </c>
      <c r="F320" s="60">
        <v>237.4</v>
      </c>
      <c r="G320" s="60">
        <v>34</v>
      </c>
      <c r="H320" s="60">
        <v>186.6</v>
      </c>
      <c r="I320" s="60">
        <v>18.100000000000001</v>
      </c>
      <c r="J320" s="60">
        <v>82.4</v>
      </c>
      <c r="K320" s="60">
        <v>751</v>
      </c>
      <c r="L320" s="60">
        <v>20.8</v>
      </c>
      <c r="M320" s="60">
        <v>597</v>
      </c>
      <c r="P320" s="64">
        <f t="shared" si="45"/>
        <v>-4.6547795449824051E-3</v>
      </c>
      <c r="Q320" s="64">
        <f t="shared" si="46"/>
        <v>1.1142062434033359E-3</v>
      </c>
      <c r="R320" s="64">
        <f t="shared" si="47"/>
        <v>-3.7629395295423842E-3</v>
      </c>
      <c r="S320" s="64">
        <f t="shared" si="48"/>
        <v>-5.4610511692166639E-3</v>
      </c>
      <c r="T320" s="64">
        <f t="shared" si="49"/>
        <v>-8.7848295557328027E-3</v>
      </c>
      <c r="U320" s="64">
        <f t="shared" si="50"/>
        <v>-3.2102756302482102E-3</v>
      </c>
      <c r="V320" s="64">
        <f t="shared" si="51"/>
        <v>-5.5096558109694726E-3</v>
      </c>
      <c r="W320" s="64">
        <f t="shared" si="52"/>
        <v>-7.2551708811717979E-3</v>
      </c>
      <c r="X320" s="64">
        <f t="shared" si="53"/>
        <v>4.4038237582647143E-3</v>
      </c>
      <c r="Y320" s="64">
        <f t="shared" si="54"/>
        <v>-2.8437935320533399E-2</v>
      </c>
      <c r="Z320" s="64">
        <f t="shared" si="55"/>
        <v>-1.215364997491067E-2</v>
      </c>
    </row>
    <row r="321" spans="1:26" x14ac:dyDescent="0.35">
      <c r="A321" s="4"/>
      <c r="B321" s="76">
        <v>45424</v>
      </c>
      <c r="C321" s="77">
        <v>129.1</v>
      </c>
      <c r="D321" s="77">
        <v>180.2</v>
      </c>
      <c r="E321" s="77">
        <v>212.6</v>
      </c>
      <c r="F321" s="77">
        <v>236.9</v>
      </c>
      <c r="G321" s="77">
        <v>33.5</v>
      </c>
      <c r="H321" s="77">
        <v>189.3</v>
      </c>
      <c r="I321" s="77">
        <v>17.899999999999999</v>
      </c>
      <c r="J321" s="77">
        <v>81.5</v>
      </c>
      <c r="K321" s="77">
        <v>791.9</v>
      </c>
      <c r="L321" s="77">
        <v>20.2</v>
      </c>
      <c r="M321" s="77">
        <v>597.1</v>
      </c>
      <c r="P321" s="64">
        <f t="shared" si="45"/>
        <v>3.8804860490778141E-3</v>
      </c>
      <c r="Q321" s="64">
        <f t="shared" si="46"/>
        <v>3.3351893061382525E-3</v>
      </c>
      <c r="R321" s="64">
        <f t="shared" si="47"/>
        <v>1.8832397279648725E-3</v>
      </c>
      <c r="S321" s="64">
        <f t="shared" si="48"/>
        <v>-2.1083710108278299E-3</v>
      </c>
      <c r="T321" s="64">
        <f t="shared" si="49"/>
        <v>-1.4815085785140587E-2</v>
      </c>
      <c r="U321" s="64">
        <f t="shared" si="50"/>
        <v>1.43657698020339E-2</v>
      </c>
      <c r="V321" s="64">
        <f t="shared" si="51"/>
        <v>-1.1111225425070946E-2</v>
      </c>
      <c r="W321" s="64">
        <f t="shared" si="52"/>
        <v>-1.0982416668609041E-2</v>
      </c>
      <c r="X321" s="64">
        <f t="shared" si="53"/>
        <v>5.3029469452232011E-2</v>
      </c>
      <c r="Y321" s="64">
        <f t="shared" si="54"/>
        <v>-2.9270382300113338E-2</v>
      </c>
      <c r="Z321" s="64">
        <f t="shared" si="55"/>
        <v>1.6749016034476767E-4</v>
      </c>
    </row>
    <row r="322" spans="1:26" x14ac:dyDescent="0.35">
      <c r="A322" s="4"/>
      <c r="B322" s="78">
        <v>45425</v>
      </c>
      <c r="C322" s="60">
        <v>126.6</v>
      </c>
      <c r="D322" s="60">
        <v>182.5</v>
      </c>
      <c r="E322" s="60">
        <v>211.2</v>
      </c>
      <c r="F322" s="60">
        <v>238.6</v>
      </c>
      <c r="G322" s="60">
        <v>33</v>
      </c>
      <c r="H322" s="60">
        <v>188.2</v>
      </c>
      <c r="I322" s="60">
        <v>17.600000000000001</v>
      </c>
      <c r="J322" s="60">
        <v>81.900000000000006</v>
      </c>
      <c r="K322" s="60">
        <v>800.8</v>
      </c>
      <c r="L322" s="60">
        <v>19.600000000000001</v>
      </c>
      <c r="M322" s="60">
        <v>595.20000000000005</v>
      </c>
      <c r="P322" s="64">
        <f t="shared" si="45"/>
        <v>-1.9554788142521009E-2</v>
      </c>
      <c r="Q322" s="64">
        <f t="shared" si="46"/>
        <v>1.2682827848308801E-2</v>
      </c>
      <c r="R322" s="64">
        <f t="shared" si="47"/>
        <v>-6.6069140757411748E-3</v>
      </c>
      <c r="S322" s="64">
        <f t="shared" si="48"/>
        <v>7.1503984990758428E-3</v>
      </c>
      <c r="T322" s="64">
        <f t="shared" si="49"/>
        <v>-1.5037877364540559E-2</v>
      </c>
      <c r="U322" s="64">
        <f t="shared" si="50"/>
        <v>-5.8278310639979991E-3</v>
      </c>
      <c r="V322" s="64">
        <f t="shared" si="51"/>
        <v>-1.6901810802603025E-2</v>
      </c>
      <c r="W322" s="64">
        <f t="shared" si="52"/>
        <v>4.8959706122066867E-3</v>
      </c>
      <c r="X322" s="64">
        <f t="shared" si="53"/>
        <v>1.1176106784644054E-2</v>
      </c>
      <c r="Y322" s="64">
        <f t="shared" si="54"/>
        <v>-3.0153038170687443E-2</v>
      </c>
      <c r="Z322" s="64">
        <f t="shared" si="55"/>
        <v>-3.1871200340645995E-3</v>
      </c>
    </row>
    <row r="323" spans="1:26" x14ac:dyDescent="0.35">
      <c r="A323" s="4"/>
      <c r="B323" s="76">
        <v>45426</v>
      </c>
      <c r="C323" s="77">
        <v>123.2</v>
      </c>
      <c r="D323" s="77">
        <v>197</v>
      </c>
      <c r="E323" s="77">
        <v>209.5</v>
      </c>
      <c r="F323" s="77">
        <v>237</v>
      </c>
      <c r="G323" s="77">
        <v>32.5</v>
      </c>
      <c r="H323" s="77">
        <v>185.8</v>
      </c>
      <c r="I323" s="77">
        <v>17.399999999999999</v>
      </c>
      <c r="J323" s="77">
        <v>80.8</v>
      </c>
      <c r="K323" s="77">
        <v>777.1</v>
      </c>
      <c r="L323" s="77">
        <v>19.2</v>
      </c>
      <c r="M323" s="77">
        <v>592.5</v>
      </c>
      <c r="P323" s="64">
        <f t="shared" si="45"/>
        <v>-2.7223458610656313E-2</v>
      </c>
      <c r="Q323" s="64">
        <f t="shared" si="46"/>
        <v>7.6453555715442323E-2</v>
      </c>
      <c r="R323" s="64">
        <f t="shared" si="47"/>
        <v>-8.0818124699138811E-3</v>
      </c>
      <c r="S323" s="64">
        <f t="shared" si="48"/>
        <v>-6.7283685286845321E-3</v>
      </c>
      <c r="T323" s="64">
        <f t="shared" si="49"/>
        <v>-1.5267472130788421E-2</v>
      </c>
      <c r="U323" s="64">
        <f t="shared" si="50"/>
        <v>-1.283440077154102E-2</v>
      </c>
      <c r="V323" s="64">
        <f t="shared" si="51"/>
        <v>-1.1428695823622968E-2</v>
      </c>
      <c r="W323" s="64">
        <f t="shared" si="52"/>
        <v>-1.352202533197411E-2</v>
      </c>
      <c r="X323" s="64">
        <f t="shared" si="53"/>
        <v>-3.0042185785814263E-2</v>
      </c>
      <c r="Y323" s="64">
        <f t="shared" si="54"/>
        <v>-2.0619287202735818E-2</v>
      </c>
      <c r="Z323" s="64">
        <f t="shared" si="55"/>
        <v>-4.5466105095959526E-3</v>
      </c>
    </row>
    <row r="324" spans="1:26" x14ac:dyDescent="0.35">
      <c r="A324" s="4"/>
      <c r="B324" s="78">
        <v>45427</v>
      </c>
      <c r="C324" s="60">
        <v>121.8</v>
      </c>
      <c r="D324" s="60">
        <v>202.5</v>
      </c>
      <c r="E324" s="60">
        <v>207.3</v>
      </c>
      <c r="F324" s="60">
        <v>233.6</v>
      </c>
      <c r="G324" s="60">
        <v>32.299999999999997</v>
      </c>
      <c r="H324" s="60">
        <v>185.3</v>
      </c>
      <c r="I324" s="60">
        <v>17</v>
      </c>
      <c r="J324" s="60">
        <v>80.099999999999994</v>
      </c>
      <c r="K324" s="60">
        <v>784.1</v>
      </c>
      <c r="L324" s="60">
        <v>19.399999999999999</v>
      </c>
      <c r="M324" s="60">
        <v>580.5</v>
      </c>
      <c r="P324" s="64">
        <f t="shared" si="45"/>
        <v>-1.1428695823622857E-2</v>
      </c>
      <c r="Q324" s="64">
        <f t="shared" si="46"/>
        <v>2.7536157808605351E-2</v>
      </c>
      <c r="R324" s="64">
        <f t="shared" si="47"/>
        <v>-1.0556719920458469E-2</v>
      </c>
      <c r="S324" s="64">
        <f t="shared" si="48"/>
        <v>-1.4449890181059195E-2</v>
      </c>
      <c r="T324" s="64">
        <f t="shared" si="49"/>
        <v>-6.1728591070810794E-3</v>
      </c>
      <c r="U324" s="64">
        <f t="shared" si="50"/>
        <v>-2.6946930884240612E-3</v>
      </c>
      <c r="V324" s="64">
        <f t="shared" si="51"/>
        <v>-2.3256862164267235E-2</v>
      </c>
      <c r="W324" s="64">
        <f t="shared" si="52"/>
        <v>-8.7011114527361655E-3</v>
      </c>
      <c r="X324" s="64">
        <f t="shared" si="53"/>
        <v>8.9675210216797283E-3</v>
      </c>
      <c r="Y324" s="64">
        <f t="shared" si="54"/>
        <v>1.0362787035546658E-2</v>
      </c>
      <c r="Z324" s="64">
        <f t="shared" si="55"/>
        <v>-2.046107187134006E-2</v>
      </c>
    </row>
    <row r="325" spans="1:26" x14ac:dyDescent="0.35">
      <c r="A325" s="4"/>
      <c r="B325" s="76">
        <v>45428</v>
      </c>
      <c r="C325" s="77">
        <v>119</v>
      </c>
      <c r="D325" s="77">
        <v>201.6</v>
      </c>
      <c r="E325" s="77">
        <v>207.8</v>
      </c>
      <c r="F325" s="77">
        <v>232.3</v>
      </c>
      <c r="G325" s="77">
        <v>32.1</v>
      </c>
      <c r="H325" s="77">
        <v>187.6</v>
      </c>
      <c r="I325" s="77">
        <v>17</v>
      </c>
      <c r="J325" s="77">
        <v>79.099999999999994</v>
      </c>
      <c r="K325" s="77">
        <v>797.8</v>
      </c>
      <c r="L325" s="77">
        <v>19.5</v>
      </c>
      <c r="M325" s="77">
        <v>580.1</v>
      </c>
      <c r="P325" s="64">
        <f t="shared" ref="P325:P388" si="56">LN(C325/C324)</f>
        <v>-2.3256862164267235E-2</v>
      </c>
      <c r="Q325" s="64">
        <f t="shared" ref="Q325:Q388" si="57">LN(D325/D324)</f>
        <v>-4.4543503493803087E-3</v>
      </c>
      <c r="R325" s="64">
        <f t="shared" ref="R325:R388" si="58">LN(E325/E324)</f>
        <v>2.4090592233930405E-3</v>
      </c>
      <c r="S325" s="64">
        <f t="shared" ref="S325:S388" si="59">LN(F325/F324)</f>
        <v>-5.5806111777084869E-3</v>
      </c>
      <c r="T325" s="64">
        <f t="shared" ref="T325:T388" si="60">LN(G325/G324)</f>
        <v>-6.2112000926405238E-3</v>
      </c>
      <c r="U325" s="64">
        <f t="shared" ref="U325:U388" si="61">LN(H325/H324)</f>
        <v>1.2335903280810219E-2</v>
      </c>
      <c r="V325" s="64">
        <f t="shared" ref="V325:V388" si="62">LN(I325/I324)</f>
        <v>0</v>
      </c>
      <c r="W325" s="64">
        <f t="shared" ref="W325:W388" si="63">LN(J325/J324)</f>
        <v>-1.2562979300705379E-2</v>
      </c>
      <c r="X325" s="64">
        <f t="shared" ref="X325:X388" si="64">LN(K325/K324)</f>
        <v>1.7321376234429794E-2</v>
      </c>
      <c r="Y325" s="64">
        <f t="shared" ref="Y325:Y388" si="65">LN(L325/L324)</f>
        <v>5.1413995004186523E-3</v>
      </c>
      <c r="Z325" s="64">
        <f t="shared" ref="Z325:Z388" si="66">LN(M325/M324)</f>
        <v>-6.8929866592755211E-4</v>
      </c>
    </row>
    <row r="326" spans="1:26" x14ac:dyDescent="0.35">
      <c r="A326" s="4"/>
      <c r="B326" s="78">
        <v>45431</v>
      </c>
      <c r="C326" s="60">
        <v>115.6</v>
      </c>
      <c r="D326" s="60">
        <v>200</v>
      </c>
      <c r="E326" s="60">
        <v>206.6</v>
      </c>
      <c r="F326" s="60">
        <v>225.8</v>
      </c>
      <c r="G326" s="60">
        <v>31.2</v>
      </c>
      <c r="H326" s="60">
        <v>184.3</v>
      </c>
      <c r="I326" s="60">
        <v>16.7</v>
      </c>
      <c r="J326" s="60">
        <v>78.8</v>
      </c>
      <c r="K326" s="60">
        <v>773.9</v>
      </c>
      <c r="L326" s="60">
        <v>19</v>
      </c>
      <c r="M326" s="60">
        <v>562.70000000000005</v>
      </c>
      <c r="P326" s="64">
        <f t="shared" si="56"/>
        <v>-2.8987536873252298E-2</v>
      </c>
      <c r="Q326" s="64">
        <f t="shared" si="57"/>
        <v>-7.9681696491768449E-3</v>
      </c>
      <c r="R326" s="64">
        <f t="shared" si="58"/>
        <v>-5.7915219795889369E-3</v>
      </c>
      <c r="S326" s="64">
        <f t="shared" si="59"/>
        <v>-2.837998806080182E-2</v>
      </c>
      <c r="T326" s="64">
        <f t="shared" si="60"/>
        <v>-2.8437935320533625E-2</v>
      </c>
      <c r="U326" s="64">
        <f t="shared" si="61"/>
        <v>-1.7747171896346618E-2</v>
      </c>
      <c r="V326" s="64">
        <f t="shared" si="62"/>
        <v>-1.7804624633506707E-2</v>
      </c>
      <c r="W326" s="64">
        <f t="shared" si="63"/>
        <v>-3.7998779097746745E-3</v>
      </c>
      <c r="X326" s="64">
        <f t="shared" si="64"/>
        <v>-3.0415273194892799E-2</v>
      </c>
      <c r="Y326" s="64">
        <f t="shared" si="65"/>
        <v>-2.5975486403260677E-2</v>
      </c>
      <c r="Z326" s="64">
        <f t="shared" si="66"/>
        <v>-3.0453876032785321E-2</v>
      </c>
    </row>
    <row r="327" spans="1:26" x14ac:dyDescent="0.35">
      <c r="A327" s="4"/>
      <c r="B327" s="76">
        <v>45432</v>
      </c>
      <c r="C327" s="77">
        <v>113.6</v>
      </c>
      <c r="D327" s="77">
        <v>198.3</v>
      </c>
      <c r="E327" s="77">
        <v>206.3</v>
      </c>
      <c r="F327" s="77">
        <v>224.4</v>
      </c>
      <c r="G327" s="77">
        <v>31</v>
      </c>
      <c r="H327" s="77">
        <v>183</v>
      </c>
      <c r="I327" s="77">
        <v>16.3</v>
      </c>
      <c r="J327" s="77">
        <v>79.099999999999994</v>
      </c>
      <c r="K327" s="77">
        <v>755.5</v>
      </c>
      <c r="L327" s="77">
        <v>18.5</v>
      </c>
      <c r="M327" s="77">
        <v>547.1</v>
      </c>
      <c r="P327" s="64">
        <f t="shared" si="56"/>
        <v>-1.7452449951226166E-2</v>
      </c>
      <c r="Q327" s="64">
        <f t="shared" si="57"/>
        <v>-8.5363310222863354E-3</v>
      </c>
      <c r="R327" s="64">
        <f t="shared" si="58"/>
        <v>-1.4531366083319164E-3</v>
      </c>
      <c r="S327" s="64">
        <f t="shared" si="59"/>
        <v>-6.2194780670204201E-3</v>
      </c>
      <c r="T327" s="64">
        <f t="shared" si="60"/>
        <v>-6.4308903302904025E-3</v>
      </c>
      <c r="U327" s="64">
        <f t="shared" si="61"/>
        <v>-7.0787118343566919E-3</v>
      </c>
      <c r="V327" s="64">
        <f t="shared" si="62"/>
        <v>-2.4243611609992739E-2</v>
      </c>
      <c r="W327" s="64">
        <f t="shared" si="63"/>
        <v>3.7998779097746212E-3</v>
      </c>
      <c r="X327" s="64">
        <f t="shared" si="64"/>
        <v>-2.4062884563619186E-2</v>
      </c>
      <c r="Y327" s="64">
        <f t="shared" si="65"/>
        <v>-2.6668247082161294E-2</v>
      </c>
      <c r="Z327" s="64">
        <f t="shared" si="66"/>
        <v>-2.8115025369453144E-2</v>
      </c>
    </row>
    <row r="328" spans="1:26" x14ac:dyDescent="0.35">
      <c r="A328" s="4"/>
      <c r="B328" s="78">
        <v>45433</v>
      </c>
      <c r="C328" s="60">
        <v>113.6</v>
      </c>
      <c r="D328" s="60">
        <v>193.3</v>
      </c>
      <c r="E328" s="60">
        <v>206</v>
      </c>
      <c r="F328" s="60">
        <v>225.3</v>
      </c>
      <c r="G328" s="60">
        <v>31.2</v>
      </c>
      <c r="H328" s="60">
        <v>183.8</v>
      </c>
      <c r="I328" s="60">
        <v>16</v>
      </c>
      <c r="J328" s="60">
        <v>78.400000000000006</v>
      </c>
      <c r="K328" s="60">
        <v>732.9</v>
      </c>
      <c r="L328" s="60">
        <v>18.5</v>
      </c>
      <c r="M328" s="60">
        <v>545.70000000000005</v>
      </c>
      <c r="P328" s="64">
        <f t="shared" si="56"/>
        <v>0</v>
      </c>
      <c r="Q328" s="64">
        <f t="shared" si="57"/>
        <v>-2.5537649311465106E-2</v>
      </c>
      <c r="R328" s="64">
        <f t="shared" si="58"/>
        <v>-1.4552512876250944E-3</v>
      </c>
      <c r="S328" s="64">
        <f t="shared" si="59"/>
        <v>4.0026737896576275E-3</v>
      </c>
      <c r="T328" s="64">
        <f t="shared" si="60"/>
        <v>6.4308903302903314E-3</v>
      </c>
      <c r="U328" s="64">
        <f t="shared" si="61"/>
        <v>4.3620570801658279E-3</v>
      </c>
      <c r="V328" s="64">
        <f t="shared" si="62"/>
        <v>-1.8576385572935419E-2</v>
      </c>
      <c r="W328" s="64">
        <f t="shared" si="63"/>
        <v>-8.8889474172459283E-3</v>
      </c>
      <c r="X328" s="64">
        <f t="shared" si="64"/>
        <v>-3.0370514780989843E-2</v>
      </c>
      <c r="Y328" s="64">
        <f t="shared" si="65"/>
        <v>0</v>
      </c>
      <c r="Z328" s="64">
        <f t="shared" si="66"/>
        <v>-2.5622268775939796E-3</v>
      </c>
    </row>
    <row r="329" spans="1:26" x14ac:dyDescent="0.35">
      <c r="A329" s="4"/>
      <c r="B329" s="76">
        <v>45435</v>
      </c>
      <c r="C329" s="77">
        <v>110.2</v>
      </c>
      <c r="D329" s="77">
        <v>187.7</v>
      </c>
      <c r="E329" s="77">
        <v>205.8</v>
      </c>
      <c r="F329" s="77">
        <v>224.9</v>
      </c>
      <c r="G329" s="77">
        <v>30.3</v>
      </c>
      <c r="H329" s="77">
        <v>183.1</v>
      </c>
      <c r="I329" s="77">
        <v>15.9</v>
      </c>
      <c r="J329" s="77">
        <v>76.900000000000006</v>
      </c>
      <c r="K329" s="77">
        <v>711</v>
      </c>
      <c r="L329" s="77">
        <v>18.5</v>
      </c>
      <c r="M329" s="77">
        <v>537.4</v>
      </c>
      <c r="P329" s="64">
        <f t="shared" si="56"/>
        <v>-3.0386609568236765E-2</v>
      </c>
      <c r="Q329" s="64">
        <f t="shared" si="57"/>
        <v>-2.9398442621822236E-2</v>
      </c>
      <c r="R329" s="64">
        <f t="shared" si="58"/>
        <v>-9.7134538963178092E-4</v>
      </c>
      <c r="S329" s="64">
        <f t="shared" si="59"/>
        <v>-1.7769884729288018E-3</v>
      </c>
      <c r="T329" s="64">
        <f t="shared" si="60"/>
        <v>-2.9270382300113224E-2</v>
      </c>
      <c r="U329" s="64">
        <f t="shared" si="61"/>
        <v>-3.8157582411217821E-3</v>
      </c>
      <c r="V329" s="64">
        <f t="shared" si="62"/>
        <v>-6.2696130135953742E-3</v>
      </c>
      <c r="W329" s="64">
        <f t="shared" si="63"/>
        <v>-1.9318050844763852E-2</v>
      </c>
      <c r="X329" s="64">
        <f t="shared" si="64"/>
        <v>-3.0336837128563537E-2</v>
      </c>
      <c r="Y329" s="64">
        <f t="shared" si="65"/>
        <v>0</v>
      </c>
      <c r="Z329" s="64">
        <f t="shared" si="66"/>
        <v>-1.5326678010795531E-2</v>
      </c>
    </row>
    <row r="330" spans="1:26" x14ac:dyDescent="0.35">
      <c r="A330" s="4"/>
      <c r="B330" s="78">
        <v>45438</v>
      </c>
      <c r="C330" s="60">
        <v>107</v>
      </c>
      <c r="D330" s="60">
        <v>184.4</v>
      </c>
      <c r="E330" s="60">
        <v>205.5</v>
      </c>
      <c r="F330" s="60">
        <v>226</v>
      </c>
      <c r="G330" s="60">
        <v>29.9</v>
      </c>
      <c r="H330" s="60">
        <v>182.4</v>
      </c>
      <c r="I330" s="60">
        <v>15.6</v>
      </c>
      <c r="J330" s="60">
        <v>76.5</v>
      </c>
      <c r="K330" s="60">
        <v>689.7</v>
      </c>
      <c r="L330" s="60">
        <v>18.5</v>
      </c>
      <c r="M330" s="60">
        <v>522.4</v>
      </c>
      <c r="P330" s="64">
        <f t="shared" si="56"/>
        <v>-2.9468062256907981E-2</v>
      </c>
      <c r="Q330" s="64">
        <f t="shared" si="57"/>
        <v>-1.7737632469969566E-2</v>
      </c>
      <c r="R330" s="64">
        <f t="shared" si="58"/>
        <v>-1.4587894636599842E-3</v>
      </c>
      <c r="S330" s="64">
        <f t="shared" si="59"/>
        <v>4.8791403070158551E-3</v>
      </c>
      <c r="T330" s="64">
        <f t="shared" si="60"/>
        <v>-1.3289232118682765E-2</v>
      </c>
      <c r="U330" s="64">
        <f t="shared" si="61"/>
        <v>-3.8303740402339487E-3</v>
      </c>
      <c r="V330" s="64">
        <f t="shared" si="62"/>
        <v>-1.9048194970694474E-2</v>
      </c>
      <c r="W330" s="64">
        <f t="shared" si="63"/>
        <v>-5.2151356791081595E-3</v>
      </c>
      <c r="X330" s="64">
        <f t="shared" si="64"/>
        <v>-3.0415709365995219E-2</v>
      </c>
      <c r="Y330" s="64">
        <f t="shared" si="65"/>
        <v>0</v>
      </c>
      <c r="Z330" s="64">
        <f t="shared" si="66"/>
        <v>-2.8309118219169597E-2</v>
      </c>
    </row>
    <row r="331" spans="1:26" x14ac:dyDescent="0.35">
      <c r="A331" s="4"/>
      <c r="B331" s="76">
        <v>45439</v>
      </c>
      <c r="C331" s="77">
        <v>105.7</v>
      </c>
      <c r="D331" s="77">
        <v>178.9</v>
      </c>
      <c r="E331" s="77">
        <v>206.2</v>
      </c>
      <c r="F331" s="77">
        <v>229.3</v>
      </c>
      <c r="G331" s="77">
        <v>31</v>
      </c>
      <c r="H331" s="77">
        <v>185.7</v>
      </c>
      <c r="I331" s="77">
        <v>16.7</v>
      </c>
      <c r="J331" s="77">
        <v>76.8</v>
      </c>
      <c r="K331" s="77">
        <v>692.5</v>
      </c>
      <c r="L331" s="77">
        <v>19</v>
      </c>
      <c r="M331" s="77">
        <v>521.4</v>
      </c>
      <c r="P331" s="64">
        <f t="shared" si="56"/>
        <v>-1.2223941585714146E-2</v>
      </c>
      <c r="Q331" s="64">
        <f t="shared" si="57"/>
        <v>-3.0280320607820002E-2</v>
      </c>
      <c r="R331" s="64">
        <f t="shared" si="58"/>
        <v>3.4005376465700943E-3</v>
      </c>
      <c r="S331" s="64">
        <f t="shared" si="59"/>
        <v>1.4496190591572868E-2</v>
      </c>
      <c r="T331" s="64">
        <f t="shared" si="60"/>
        <v>3.6128724088505482E-2</v>
      </c>
      <c r="U331" s="64">
        <f t="shared" si="61"/>
        <v>1.7930390718428946E-2</v>
      </c>
      <c r="V331" s="64">
        <f t="shared" si="62"/>
        <v>6.8137805167218041E-2</v>
      </c>
      <c r="W331" s="64">
        <f t="shared" si="63"/>
        <v>3.9138993211363148E-3</v>
      </c>
      <c r="X331" s="64">
        <f t="shared" si="64"/>
        <v>4.0515176242480041E-3</v>
      </c>
      <c r="Y331" s="64">
        <f t="shared" si="65"/>
        <v>2.6668247082161273E-2</v>
      </c>
      <c r="Z331" s="64">
        <f t="shared" si="66"/>
        <v>-1.9160764628199324E-3</v>
      </c>
    </row>
    <row r="332" spans="1:26" x14ac:dyDescent="0.35">
      <c r="A332" s="4"/>
      <c r="B332" s="78">
        <v>45440</v>
      </c>
      <c r="C332" s="60">
        <v>103.9</v>
      </c>
      <c r="D332" s="60">
        <v>173.6</v>
      </c>
      <c r="E332" s="60">
        <v>207.2</v>
      </c>
      <c r="F332" s="60">
        <v>225.5</v>
      </c>
      <c r="G332" s="60">
        <v>30.2</v>
      </c>
      <c r="H332" s="60">
        <v>186.6</v>
      </c>
      <c r="I332" s="60">
        <v>16.399999999999999</v>
      </c>
      <c r="J332" s="60">
        <v>77</v>
      </c>
      <c r="K332" s="60">
        <v>671.8</v>
      </c>
      <c r="L332" s="60">
        <v>19.2</v>
      </c>
      <c r="M332" s="60">
        <v>526.4</v>
      </c>
      <c r="P332" s="64">
        <f t="shared" si="56"/>
        <v>-1.71759947710102E-2</v>
      </c>
      <c r="Q332" s="64">
        <f t="shared" si="57"/>
        <v>-3.0073188288423695E-2</v>
      </c>
      <c r="R332" s="64">
        <f t="shared" si="58"/>
        <v>4.8379388024684502E-3</v>
      </c>
      <c r="S332" s="64">
        <f t="shared" si="59"/>
        <v>-1.6711030921125809E-2</v>
      </c>
      <c r="T332" s="64">
        <f t="shared" si="60"/>
        <v>-2.614528010432236E-2</v>
      </c>
      <c r="U332" s="64">
        <f t="shared" si="61"/>
        <v>4.8348200545833111E-3</v>
      </c>
      <c r="V332" s="64">
        <f t="shared" si="62"/>
        <v>-1.8127384592556715E-2</v>
      </c>
      <c r="W332" s="64">
        <f t="shared" si="63"/>
        <v>2.6007817000574403E-3</v>
      </c>
      <c r="X332" s="64">
        <f t="shared" si="64"/>
        <v>-3.0347560883301313E-2</v>
      </c>
      <c r="Y332" s="64">
        <f t="shared" si="65"/>
        <v>1.0471299867295437E-2</v>
      </c>
      <c r="Z332" s="64">
        <f t="shared" si="66"/>
        <v>9.5438785117061553E-3</v>
      </c>
    </row>
    <row r="333" spans="1:26" x14ac:dyDescent="0.35">
      <c r="A333" s="4"/>
      <c r="B333" s="76">
        <v>45441</v>
      </c>
      <c r="C333" s="77">
        <v>100.8</v>
      </c>
      <c r="D333" s="77">
        <v>168.4</v>
      </c>
      <c r="E333" s="77">
        <v>205.8</v>
      </c>
      <c r="F333" s="77">
        <v>227.7</v>
      </c>
      <c r="G333" s="77">
        <v>29.5</v>
      </c>
      <c r="H333" s="77">
        <v>183.8</v>
      </c>
      <c r="I333" s="77">
        <v>16.100000000000001</v>
      </c>
      <c r="J333" s="77">
        <v>76</v>
      </c>
      <c r="K333" s="77">
        <v>651.70000000000005</v>
      </c>
      <c r="L333" s="77">
        <v>19.2</v>
      </c>
      <c r="M333" s="77">
        <v>512.4</v>
      </c>
      <c r="P333" s="64">
        <f t="shared" si="56"/>
        <v>-3.0290542467913583E-2</v>
      </c>
      <c r="Q333" s="64">
        <f t="shared" si="57"/>
        <v>-3.0411700418023366E-2</v>
      </c>
      <c r="R333" s="64">
        <f t="shared" si="58"/>
        <v>-6.7796869853786919E-3</v>
      </c>
      <c r="S333" s="64">
        <f t="shared" si="59"/>
        <v>9.7088141269609032E-3</v>
      </c>
      <c r="T333" s="64">
        <f t="shared" si="60"/>
        <v>-2.3451661035049819E-2</v>
      </c>
      <c r="U333" s="64">
        <f t="shared" si="61"/>
        <v>-1.5119078491656661E-2</v>
      </c>
      <c r="V333" s="64">
        <f t="shared" si="62"/>
        <v>-1.8462062839735217E-2</v>
      </c>
      <c r="W333" s="64">
        <f t="shared" si="63"/>
        <v>-1.3072081567352775E-2</v>
      </c>
      <c r="X333" s="64">
        <f t="shared" si="64"/>
        <v>-3.0376343839857538E-2</v>
      </c>
      <c r="Y333" s="64">
        <f t="shared" si="65"/>
        <v>0</v>
      </c>
      <c r="Z333" s="64">
        <f t="shared" si="66"/>
        <v>-2.6955809988528218E-2</v>
      </c>
    </row>
    <row r="334" spans="1:26" x14ac:dyDescent="0.35">
      <c r="A334" s="4"/>
      <c r="B334" s="78">
        <v>45442</v>
      </c>
      <c r="C334" s="60">
        <v>103.7</v>
      </c>
      <c r="D334" s="60">
        <v>163.4</v>
      </c>
      <c r="E334" s="60">
        <v>208.5</v>
      </c>
      <c r="F334" s="60">
        <v>223.5</v>
      </c>
      <c r="G334" s="60">
        <v>30.6</v>
      </c>
      <c r="H334" s="60">
        <v>184.6</v>
      </c>
      <c r="I334" s="60">
        <v>16.899999999999999</v>
      </c>
      <c r="J334" s="60">
        <v>75.599999999999994</v>
      </c>
      <c r="K334" s="60">
        <v>661</v>
      </c>
      <c r="L334" s="60">
        <v>19.2</v>
      </c>
      <c r="M334" s="60">
        <v>514.29999999999995</v>
      </c>
      <c r="P334" s="64">
        <f t="shared" si="56"/>
        <v>2.8363759598213519E-2</v>
      </c>
      <c r="Q334" s="64">
        <f t="shared" si="57"/>
        <v>-3.0140919382323831E-2</v>
      </c>
      <c r="R334" s="64">
        <f t="shared" si="58"/>
        <v>1.3034217838906906E-2</v>
      </c>
      <c r="S334" s="64">
        <f t="shared" si="59"/>
        <v>-1.8617559016070338E-2</v>
      </c>
      <c r="T334" s="64">
        <f t="shared" si="60"/>
        <v>3.6609745612561022E-2</v>
      </c>
      <c r="U334" s="64">
        <f t="shared" si="61"/>
        <v>4.3431121471650081E-3</v>
      </c>
      <c r="V334" s="64">
        <f t="shared" si="62"/>
        <v>4.8494349938610355E-2</v>
      </c>
      <c r="W334" s="64">
        <f t="shared" si="63"/>
        <v>-5.2770571008438931E-3</v>
      </c>
      <c r="X334" s="64">
        <f t="shared" si="64"/>
        <v>1.4169506513351528E-2</v>
      </c>
      <c r="Y334" s="64">
        <f t="shared" si="65"/>
        <v>0</v>
      </c>
      <c r="Z334" s="64">
        <f t="shared" si="66"/>
        <v>3.701182758291397E-3</v>
      </c>
    </row>
    <row r="335" spans="1:26" x14ac:dyDescent="0.35">
      <c r="A335" s="4"/>
      <c r="B335" s="76">
        <v>45445</v>
      </c>
      <c r="C335" s="77">
        <v>103</v>
      </c>
      <c r="D335" s="77">
        <v>158.5</v>
      </c>
      <c r="E335" s="77">
        <v>206</v>
      </c>
      <c r="F335" s="77">
        <v>225.4</v>
      </c>
      <c r="G335" s="77">
        <v>29.7</v>
      </c>
      <c r="H335" s="77">
        <v>184.4</v>
      </c>
      <c r="I335" s="77">
        <v>17.2</v>
      </c>
      <c r="J335" s="77">
        <v>74.3</v>
      </c>
      <c r="K335" s="77">
        <v>641.20000000000005</v>
      </c>
      <c r="L335" s="77">
        <v>19.100000000000001</v>
      </c>
      <c r="M335" s="77">
        <v>511.1</v>
      </c>
      <c r="P335" s="64">
        <f t="shared" si="56"/>
        <v>-6.7731270058459343E-3</v>
      </c>
      <c r="Q335" s="64">
        <f t="shared" si="57"/>
        <v>-3.0446589108567249E-2</v>
      </c>
      <c r="R335" s="64">
        <f t="shared" si="58"/>
        <v>-1.2062872449275095E-2</v>
      </c>
      <c r="S335" s="64">
        <f t="shared" si="59"/>
        <v>8.4651875520523993E-3</v>
      </c>
      <c r="T335" s="64">
        <f t="shared" si="60"/>
        <v>-2.9852963149681274E-2</v>
      </c>
      <c r="U335" s="64">
        <f t="shared" si="61"/>
        <v>-1.0840109462582255E-3</v>
      </c>
      <c r="V335" s="64">
        <f t="shared" si="62"/>
        <v>1.759576189037966E-2</v>
      </c>
      <c r="W335" s="64">
        <f t="shared" si="63"/>
        <v>-1.7345331461773847E-2</v>
      </c>
      <c r="X335" s="64">
        <f t="shared" si="64"/>
        <v>-3.0412419116288357E-2</v>
      </c>
      <c r="Y335" s="64">
        <f t="shared" si="65"/>
        <v>-5.2219439811516007E-3</v>
      </c>
      <c r="Z335" s="64">
        <f t="shared" si="66"/>
        <v>-6.2414870066365364E-3</v>
      </c>
    </row>
    <row r="336" spans="1:26" x14ac:dyDescent="0.35">
      <c r="A336" s="4"/>
      <c r="B336" s="78">
        <v>45446</v>
      </c>
      <c r="C336" s="60">
        <v>104</v>
      </c>
      <c r="D336" s="60">
        <v>153.80000000000001</v>
      </c>
      <c r="E336" s="60">
        <v>206.2</v>
      </c>
      <c r="F336" s="60">
        <v>225.7</v>
      </c>
      <c r="G336" s="60">
        <v>29.6</v>
      </c>
      <c r="H336" s="60">
        <v>185.1</v>
      </c>
      <c r="I336" s="60">
        <v>17</v>
      </c>
      <c r="J336" s="60">
        <v>74.400000000000006</v>
      </c>
      <c r="K336" s="60">
        <v>622</v>
      </c>
      <c r="L336" s="60">
        <v>19.3</v>
      </c>
      <c r="M336" s="60">
        <v>500.2</v>
      </c>
      <c r="P336" s="64">
        <f t="shared" si="56"/>
        <v>9.6619109117368901E-3</v>
      </c>
      <c r="Q336" s="64">
        <f t="shared" si="57"/>
        <v>-3.0101536245791607E-2</v>
      </c>
      <c r="R336" s="64">
        <f t="shared" si="58"/>
        <v>9.7040279327851447E-4</v>
      </c>
      <c r="S336" s="64">
        <f t="shared" si="59"/>
        <v>1.3300822178139346E-3</v>
      </c>
      <c r="T336" s="64">
        <f t="shared" si="60"/>
        <v>-3.3726844786391187E-3</v>
      </c>
      <c r="U336" s="64">
        <f t="shared" si="61"/>
        <v>3.7889084569583012E-3</v>
      </c>
      <c r="V336" s="64">
        <f t="shared" si="62"/>
        <v>-1.1696039763191187E-2</v>
      </c>
      <c r="W336" s="64">
        <f t="shared" si="63"/>
        <v>1.3449901153328341E-3</v>
      </c>
      <c r="X336" s="64">
        <f t="shared" si="64"/>
        <v>-3.0401327996218485E-2</v>
      </c>
      <c r="Y336" s="64">
        <f t="shared" si="65"/>
        <v>1.041676085825558E-2</v>
      </c>
      <c r="Z336" s="64">
        <f t="shared" si="66"/>
        <v>-2.1557247330715321E-2</v>
      </c>
    </row>
    <row r="337" spans="1:26" x14ac:dyDescent="0.35">
      <c r="A337" s="4"/>
      <c r="B337" s="76">
        <v>45447</v>
      </c>
      <c r="C337" s="77">
        <v>106.8</v>
      </c>
      <c r="D337" s="77">
        <v>149.30000000000001</v>
      </c>
      <c r="E337" s="77">
        <v>205.6</v>
      </c>
      <c r="F337" s="77">
        <v>227.5</v>
      </c>
      <c r="G337" s="77">
        <v>29.9</v>
      </c>
      <c r="H337" s="77">
        <v>185</v>
      </c>
      <c r="I337" s="77">
        <v>17.399999999999999</v>
      </c>
      <c r="J337" s="77">
        <v>74</v>
      </c>
      <c r="K337" s="77">
        <v>603.4</v>
      </c>
      <c r="L337" s="77">
        <v>20</v>
      </c>
      <c r="M337" s="77">
        <v>499.1</v>
      </c>
      <c r="P337" s="64">
        <f t="shared" si="56"/>
        <v>2.6567027384721706E-2</v>
      </c>
      <c r="Q337" s="64">
        <f t="shared" si="57"/>
        <v>-2.9695352526398901E-2</v>
      </c>
      <c r="R337" s="64">
        <f t="shared" si="58"/>
        <v>-2.9140380018495347E-3</v>
      </c>
      <c r="S337" s="64">
        <f t="shared" si="59"/>
        <v>7.9435545675151532E-3</v>
      </c>
      <c r="T337" s="64">
        <f t="shared" si="60"/>
        <v>1.0084119066626008E-2</v>
      </c>
      <c r="U337" s="64">
        <f t="shared" si="61"/>
        <v>-5.4039450112697155E-4</v>
      </c>
      <c r="V337" s="64">
        <f t="shared" si="62"/>
        <v>2.3256862164267183E-2</v>
      </c>
      <c r="W337" s="64">
        <f t="shared" si="63"/>
        <v>-5.3908486348765343E-3</v>
      </c>
      <c r="X337" s="64">
        <f t="shared" si="64"/>
        <v>-3.0359766014218807E-2</v>
      </c>
      <c r="Y337" s="64">
        <f t="shared" si="65"/>
        <v>3.5627177643151035E-2</v>
      </c>
      <c r="Z337" s="64">
        <f t="shared" si="66"/>
        <v>-2.2015419679550711E-3</v>
      </c>
    </row>
    <row r="338" spans="1:26" x14ac:dyDescent="0.35">
      <c r="A338" s="4"/>
      <c r="B338" s="78">
        <v>45448</v>
      </c>
      <c r="C338" s="60">
        <v>104.5</v>
      </c>
      <c r="D338" s="60">
        <v>144.9</v>
      </c>
      <c r="E338" s="60">
        <v>204.9</v>
      </c>
      <c r="F338" s="60">
        <v>226.2</v>
      </c>
      <c r="G338" s="60">
        <v>29.4</v>
      </c>
      <c r="H338" s="60">
        <v>185.5</v>
      </c>
      <c r="I338" s="60">
        <v>17.2</v>
      </c>
      <c r="J338" s="60">
        <v>73.7</v>
      </c>
      <c r="K338" s="60">
        <v>617.70000000000005</v>
      </c>
      <c r="L338" s="60">
        <v>20.2</v>
      </c>
      <c r="M338" s="60">
        <v>490.4</v>
      </c>
      <c r="P338" s="64">
        <f t="shared" si="56"/>
        <v>-2.1770855121228765E-2</v>
      </c>
      <c r="Q338" s="64">
        <f t="shared" si="57"/>
        <v>-2.991385521850802E-2</v>
      </c>
      <c r="R338" s="64">
        <f t="shared" si="58"/>
        <v>-3.4104783361559596E-3</v>
      </c>
      <c r="S338" s="64">
        <f t="shared" si="59"/>
        <v>-5.7306747089850953E-3</v>
      </c>
      <c r="T338" s="64">
        <f t="shared" si="60"/>
        <v>-1.6863806052004805E-2</v>
      </c>
      <c r="U338" s="64">
        <f t="shared" si="61"/>
        <v>2.6990569691649835E-3</v>
      </c>
      <c r="V338" s="64">
        <f t="shared" si="62"/>
        <v>-1.1560822401075971E-2</v>
      </c>
      <c r="W338" s="64">
        <f t="shared" si="63"/>
        <v>-4.0622940088787928E-3</v>
      </c>
      <c r="X338" s="64">
        <f t="shared" si="64"/>
        <v>2.3422575976892832E-2</v>
      </c>
      <c r="Y338" s="64">
        <f t="shared" si="65"/>
        <v>9.950330853168092E-3</v>
      </c>
      <c r="Z338" s="64">
        <f t="shared" si="66"/>
        <v>-1.7585091853562038E-2</v>
      </c>
    </row>
    <row r="339" spans="1:26" x14ac:dyDescent="0.35">
      <c r="A339" s="4"/>
      <c r="B339" s="76">
        <v>45449</v>
      </c>
      <c r="C339" s="77">
        <v>105.3</v>
      </c>
      <c r="D339" s="77">
        <v>140.6</v>
      </c>
      <c r="E339" s="77">
        <v>203.4</v>
      </c>
      <c r="F339" s="77">
        <v>227.6</v>
      </c>
      <c r="G339" s="77">
        <v>29.4</v>
      </c>
      <c r="H339" s="77">
        <v>185.4</v>
      </c>
      <c r="I339" s="77">
        <v>17</v>
      </c>
      <c r="J339" s="77">
        <v>73.5</v>
      </c>
      <c r="K339" s="77">
        <v>611.1</v>
      </c>
      <c r="L339" s="77">
        <v>20.399999999999999</v>
      </c>
      <c r="M339" s="77">
        <v>478.1</v>
      </c>
      <c r="P339" s="64">
        <f t="shared" si="56"/>
        <v>7.6263477350639866E-3</v>
      </c>
      <c r="Q339" s="64">
        <f t="shared" si="57"/>
        <v>-3.0124869950072235E-2</v>
      </c>
      <c r="R339" s="64">
        <f t="shared" si="58"/>
        <v>-7.347571630394522E-3</v>
      </c>
      <c r="S339" s="64">
        <f t="shared" si="59"/>
        <v>6.1701385701557771E-3</v>
      </c>
      <c r="T339" s="64">
        <f t="shared" si="60"/>
        <v>0</v>
      </c>
      <c r="U339" s="64">
        <f t="shared" si="61"/>
        <v>-5.3922891573497146E-4</v>
      </c>
      <c r="V339" s="64">
        <f t="shared" si="62"/>
        <v>-1.1696039763191187E-2</v>
      </c>
      <c r="W339" s="64">
        <f t="shared" si="63"/>
        <v>-2.7173929764999151E-3</v>
      </c>
      <c r="X339" s="64">
        <f t="shared" si="64"/>
        <v>-1.0742290800983708E-2</v>
      </c>
      <c r="Y339" s="64">
        <f t="shared" si="65"/>
        <v>9.8522964430116395E-3</v>
      </c>
      <c r="Z339" s="64">
        <f t="shared" si="66"/>
        <v>-2.5401468989943873E-2</v>
      </c>
    </row>
    <row r="340" spans="1:26" x14ac:dyDescent="0.35">
      <c r="A340" s="4"/>
      <c r="B340" s="78">
        <v>45452</v>
      </c>
      <c r="C340" s="60">
        <v>103.6</v>
      </c>
      <c r="D340" s="60">
        <v>136.4</v>
      </c>
      <c r="E340" s="60">
        <v>201.1</v>
      </c>
      <c r="F340" s="60">
        <v>229.1</v>
      </c>
      <c r="G340" s="60">
        <v>29.1</v>
      </c>
      <c r="H340" s="60">
        <v>185.3</v>
      </c>
      <c r="I340" s="60">
        <v>16.5</v>
      </c>
      <c r="J340" s="60">
        <v>71.400000000000006</v>
      </c>
      <c r="K340" s="60">
        <v>592.79999999999995</v>
      </c>
      <c r="L340" s="60">
        <v>20.100000000000001</v>
      </c>
      <c r="M340" s="60">
        <v>465.3</v>
      </c>
      <c r="P340" s="64">
        <f t="shared" si="56"/>
        <v>-1.6276089314547163E-2</v>
      </c>
      <c r="Q340" s="64">
        <f t="shared" si="57"/>
        <v>-3.0327233967202761E-2</v>
      </c>
      <c r="R340" s="64">
        <f t="shared" si="58"/>
        <v>-1.1372186835853282E-2</v>
      </c>
      <c r="S340" s="64">
        <f t="shared" si="59"/>
        <v>6.5688872072739071E-3</v>
      </c>
      <c r="T340" s="64">
        <f t="shared" si="60"/>
        <v>-1.0256500167188997E-2</v>
      </c>
      <c r="U340" s="64">
        <f t="shared" si="61"/>
        <v>-5.3951984044069449E-4</v>
      </c>
      <c r="V340" s="64">
        <f t="shared" si="62"/>
        <v>-2.985296314968116E-2</v>
      </c>
      <c r="W340" s="64">
        <f t="shared" si="63"/>
        <v>-2.8987536873252187E-2</v>
      </c>
      <c r="X340" s="64">
        <f t="shared" si="64"/>
        <v>-3.0403537918992814E-2</v>
      </c>
      <c r="Y340" s="64">
        <f t="shared" si="65"/>
        <v>-1.4815085785140474E-2</v>
      </c>
      <c r="Z340" s="64">
        <f t="shared" si="66"/>
        <v>-2.7137556781454922E-2</v>
      </c>
    </row>
    <row r="341" spans="1:26" x14ac:dyDescent="0.35">
      <c r="A341" s="4"/>
      <c r="B341" s="76">
        <v>45453</v>
      </c>
      <c r="C341" s="77">
        <v>102.2</v>
      </c>
      <c r="D341" s="77">
        <v>132.4</v>
      </c>
      <c r="E341" s="77">
        <v>199.2</v>
      </c>
      <c r="F341" s="77">
        <v>225.4</v>
      </c>
      <c r="G341" s="77">
        <v>28.5</v>
      </c>
      <c r="H341" s="77">
        <v>185.3</v>
      </c>
      <c r="I341" s="77">
        <v>16.100000000000001</v>
      </c>
      <c r="J341" s="77">
        <v>69.3</v>
      </c>
      <c r="K341" s="77">
        <v>575.1</v>
      </c>
      <c r="L341" s="77">
        <v>20.3</v>
      </c>
      <c r="M341" s="77">
        <v>451.9</v>
      </c>
      <c r="P341" s="64">
        <f t="shared" si="56"/>
        <v>-1.3605652055778598E-2</v>
      </c>
      <c r="Q341" s="64">
        <f t="shared" si="57"/>
        <v>-2.9764101906453861E-2</v>
      </c>
      <c r="R341" s="64">
        <f t="shared" si="58"/>
        <v>-9.4929516281085265E-3</v>
      </c>
      <c r="S341" s="64">
        <f t="shared" si="59"/>
        <v>-1.628198785377389E-2</v>
      </c>
      <c r="T341" s="64">
        <f t="shared" si="60"/>
        <v>-2.0834086902842025E-2</v>
      </c>
      <c r="U341" s="64">
        <f t="shared" si="61"/>
        <v>0</v>
      </c>
      <c r="V341" s="64">
        <f t="shared" si="62"/>
        <v>-2.4541108916117545E-2</v>
      </c>
      <c r="W341" s="64">
        <f t="shared" si="63"/>
        <v>-2.9852963149681274E-2</v>
      </c>
      <c r="X341" s="64">
        <f t="shared" si="64"/>
        <v>-3.0313135262168563E-2</v>
      </c>
      <c r="Y341" s="64">
        <f t="shared" si="65"/>
        <v>9.9010709827115368E-3</v>
      </c>
      <c r="Z341" s="64">
        <f t="shared" si="66"/>
        <v>-2.9221442433368945E-2</v>
      </c>
    </row>
    <row r="342" spans="1:26" x14ac:dyDescent="0.35">
      <c r="A342" s="4"/>
      <c r="B342" s="78">
        <v>45454</v>
      </c>
      <c r="C342" s="60">
        <v>100</v>
      </c>
      <c r="D342" s="60">
        <v>128.5</v>
      </c>
      <c r="E342" s="60">
        <v>197.7</v>
      </c>
      <c r="F342" s="60">
        <v>223.5</v>
      </c>
      <c r="G342" s="60">
        <v>27.9</v>
      </c>
      <c r="H342" s="60">
        <v>185.2</v>
      </c>
      <c r="I342" s="60">
        <v>15.7</v>
      </c>
      <c r="J342" s="60">
        <v>67.7</v>
      </c>
      <c r="K342" s="60">
        <v>560.1</v>
      </c>
      <c r="L342" s="60">
        <v>20.3</v>
      </c>
      <c r="M342" s="60">
        <v>439.9</v>
      </c>
      <c r="P342" s="64">
        <f t="shared" si="56"/>
        <v>-2.1761491781512748E-2</v>
      </c>
      <c r="Q342" s="64">
        <f t="shared" si="57"/>
        <v>-2.9898739167633408E-2</v>
      </c>
      <c r="R342" s="64">
        <f t="shared" si="58"/>
        <v>-7.5586149739266147E-3</v>
      </c>
      <c r="S342" s="64">
        <f t="shared" si="59"/>
        <v>-8.4651875520524271E-3</v>
      </c>
      <c r="T342" s="64">
        <f t="shared" si="60"/>
        <v>-2.1277398447284965E-2</v>
      </c>
      <c r="U342" s="64">
        <f t="shared" si="61"/>
        <v>-5.3981107923524788E-4</v>
      </c>
      <c r="V342" s="64">
        <f t="shared" si="62"/>
        <v>-2.5158559636155101E-2</v>
      </c>
      <c r="W342" s="64">
        <f t="shared" si="63"/>
        <v>-2.3358726277628195E-2</v>
      </c>
      <c r="X342" s="64">
        <f t="shared" si="64"/>
        <v>-2.6428599503921887E-2</v>
      </c>
      <c r="Y342" s="64">
        <f t="shared" si="65"/>
        <v>0</v>
      </c>
      <c r="Z342" s="64">
        <f t="shared" si="66"/>
        <v>-2.691348806255996E-2</v>
      </c>
    </row>
    <row r="343" spans="1:26" x14ac:dyDescent="0.35">
      <c r="A343" s="4"/>
      <c r="B343" s="76">
        <v>45455</v>
      </c>
      <c r="C343" s="77">
        <v>100.5</v>
      </c>
      <c r="D343" s="77">
        <v>124.7</v>
      </c>
      <c r="E343" s="77">
        <v>198.9</v>
      </c>
      <c r="F343" s="77">
        <v>223</v>
      </c>
      <c r="G343" s="77">
        <v>27.5</v>
      </c>
      <c r="H343" s="77">
        <v>181.2</v>
      </c>
      <c r="I343" s="77">
        <v>15.7</v>
      </c>
      <c r="J343" s="77">
        <v>68</v>
      </c>
      <c r="K343" s="77">
        <v>567.9</v>
      </c>
      <c r="L343" s="77">
        <v>20.100000000000001</v>
      </c>
      <c r="M343" s="77">
        <v>442.1</v>
      </c>
      <c r="P343" s="64">
        <f t="shared" si="56"/>
        <v>4.9875415110389679E-3</v>
      </c>
      <c r="Q343" s="64">
        <f t="shared" si="57"/>
        <v>-3.0018051649283728E-2</v>
      </c>
      <c r="R343" s="64">
        <f t="shared" si="58"/>
        <v>6.0514556833552819E-3</v>
      </c>
      <c r="S343" s="64">
        <f t="shared" si="59"/>
        <v>-2.2396425935047983E-3</v>
      </c>
      <c r="T343" s="64">
        <f t="shared" si="60"/>
        <v>-1.4440684154794247E-2</v>
      </c>
      <c r="U343" s="64">
        <f t="shared" si="61"/>
        <v>-2.183492860320007E-2</v>
      </c>
      <c r="V343" s="64">
        <f t="shared" si="62"/>
        <v>0</v>
      </c>
      <c r="W343" s="64">
        <f t="shared" si="63"/>
        <v>4.4215252578772559E-3</v>
      </c>
      <c r="X343" s="64">
        <f t="shared" si="64"/>
        <v>1.3830007667600107E-2</v>
      </c>
      <c r="Y343" s="64">
        <f t="shared" si="65"/>
        <v>-9.9010709827115698E-3</v>
      </c>
      <c r="Z343" s="64">
        <f t="shared" si="66"/>
        <v>4.9886724775234674E-3</v>
      </c>
    </row>
    <row r="344" spans="1:26" x14ac:dyDescent="0.35">
      <c r="A344" s="4"/>
      <c r="B344" s="78">
        <v>45456</v>
      </c>
      <c r="C344" s="60">
        <v>102.5</v>
      </c>
      <c r="D344" s="60">
        <v>121</v>
      </c>
      <c r="E344" s="60">
        <v>200</v>
      </c>
      <c r="F344" s="60">
        <v>224.1</v>
      </c>
      <c r="G344" s="60">
        <v>27.2</v>
      </c>
      <c r="H344" s="60">
        <v>181.9</v>
      </c>
      <c r="I344" s="60">
        <v>15.3</v>
      </c>
      <c r="J344" s="60">
        <v>69</v>
      </c>
      <c r="K344" s="60">
        <v>575.5</v>
      </c>
      <c r="L344" s="60">
        <v>20.2</v>
      </c>
      <c r="M344" s="60">
        <v>446.3</v>
      </c>
      <c r="P344" s="64">
        <f t="shared" si="56"/>
        <v>1.9705071079332337E-2</v>
      </c>
      <c r="Q344" s="64">
        <f t="shared" si="57"/>
        <v>-3.0120307089249721E-2</v>
      </c>
      <c r="R344" s="64">
        <f t="shared" si="58"/>
        <v>5.5151806881101433E-3</v>
      </c>
      <c r="S344" s="64">
        <f t="shared" si="59"/>
        <v>4.9206093467625027E-3</v>
      </c>
      <c r="T344" s="64">
        <f t="shared" si="60"/>
        <v>-1.0969031370574046E-2</v>
      </c>
      <c r="U344" s="64">
        <f t="shared" si="61"/>
        <v>3.8556919151978E-3</v>
      </c>
      <c r="V344" s="64">
        <f t="shared" si="62"/>
        <v>-2.5807883955872475E-2</v>
      </c>
      <c r="W344" s="64">
        <f t="shared" si="63"/>
        <v>1.4598799421152631E-2</v>
      </c>
      <c r="X344" s="64">
        <f t="shared" si="64"/>
        <v>1.3293881278550492E-2</v>
      </c>
      <c r="Y344" s="64">
        <f t="shared" si="65"/>
        <v>4.962789342128876E-3</v>
      </c>
      <c r="Z344" s="64">
        <f t="shared" si="66"/>
        <v>9.4552708030266035E-3</v>
      </c>
    </row>
    <row r="345" spans="1:26" x14ac:dyDescent="0.35">
      <c r="A345" s="4"/>
      <c r="B345" s="76">
        <v>45462</v>
      </c>
      <c r="C345" s="77">
        <v>104.2</v>
      </c>
      <c r="D345" s="77">
        <v>117.4</v>
      </c>
      <c r="E345" s="77">
        <v>204.7</v>
      </c>
      <c r="F345" s="77">
        <v>222.2</v>
      </c>
      <c r="G345" s="77">
        <v>27.5</v>
      </c>
      <c r="H345" s="77">
        <v>179.2</v>
      </c>
      <c r="I345" s="77">
        <v>15.1</v>
      </c>
      <c r="J345" s="77">
        <v>69.099999999999994</v>
      </c>
      <c r="K345" s="77">
        <v>600.5</v>
      </c>
      <c r="L345" s="77">
        <v>20.2</v>
      </c>
      <c r="M345" s="77">
        <v>485.3</v>
      </c>
      <c r="P345" s="64">
        <f t="shared" si="56"/>
        <v>1.6449330740803687E-2</v>
      </c>
      <c r="Q345" s="64">
        <f t="shared" si="57"/>
        <v>-3.0203638202745003E-2</v>
      </c>
      <c r="R345" s="64">
        <f t="shared" si="58"/>
        <v>2.3228126119207024E-2</v>
      </c>
      <c r="S345" s="64">
        <f t="shared" si="59"/>
        <v>-8.5145036013517614E-3</v>
      </c>
      <c r="T345" s="64">
        <f t="shared" si="60"/>
        <v>1.0969031370573937E-2</v>
      </c>
      <c r="U345" s="64">
        <f t="shared" si="61"/>
        <v>-1.49545849832466E-2</v>
      </c>
      <c r="V345" s="64">
        <f t="shared" si="62"/>
        <v>-1.3158084577511199E-2</v>
      </c>
      <c r="W345" s="64">
        <f t="shared" si="63"/>
        <v>1.448226176364748E-3</v>
      </c>
      <c r="X345" s="64">
        <f t="shared" si="64"/>
        <v>4.2523413358100948E-2</v>
      </c>
      <c r="Y345" s="64">
        <f t="shared" si="65"/>
        <v>0</v>
      </c>
      <c r="Z345" s="64">
        <f t="shared" si="66"/>
        <v>8.3775884775946191E-2</v>
      </c>
    </row>
    <row r="346" spans="1:26" x14ac:dyDescent="0.35">
      <c r="A346" s="4"/>
      <c r="B346" s="78">
        <v>45463</v>
      </c>
      <c r="C346" s="60">
        <v>108.6</v>
      </c>
      <c r="D346" s="60">
        <v>118.4</v>
      </c>
      <c r="E346" s="60">
        <v>206.5</v>
      </c>
      <c r="F346" s="60">
        <v>224.9</v>
      </c>
      <c r="G346" s="60">
        <v>28.5</v>
      </c>
      <c r="H346" s="60">
        <v>181.8</v>
      </c>
      <c r="I346" s="60">
        <v>15.5</v>
      </c>
      <c r="J346" s="60">
        <v>72.2</v>
      </c>
      <c r="K346" s="60">
        <v>635.1</v>
      </c>
      <c r="L346" s="60">
        <v>20.399999999999999</v>
      </c>
      <c r="M346" s="60">
        <v>527.70000000000005</v>
      </c>
      <c r="P346" s="64">
        <f t="shared" si="56"/>
        <v>4.1359278180568365E-2</v>
      </c>
      <c r="Q346" s="64">
        <f t="shared" si="57"/>
        <v>8.4818150559091299E-3</v>
      </c>
      <c r="R346" s="64">
        <f t="shared" si="58"/>
        <v>8.7549197338437669E-3</v>
      </c>
      <c r="S346" s="64">
        <f t="shared" si="59"/>
        <v>1.2077981759740409E-2</v>
      </c>
      <c r="T346" s="64">
        <f t="shared" si="60"/>
        <v>3.5718082602079246E-2</v>
      </c>
      <c r="U346" s="64">
        <f t="shared" si="61"/>
        <v>1.4404681202548394E-2</v>
      </c>
      <c r="V346" s="64">
        <f t="shared" si="62"/>
        <v>2.6145280104322207E-2</v>
      </c>
      <c r="W346" s="64">
        <f t="shared" si="63"/>
        <v>4.3885315125156373E-2</v>
      </c>
      <c r="X346" s="64">
        <f t="shared" si="64"/>
        <v>5.6019825288890934E-2</v>
      </c>
      <c r="Y346" s="64">
        <f t="shared" si="65"/>
        <v>9.8522964430116395E-3</v>
      </c>
      <c r="Z346" s="64">
        <f t="shared" si="66"/>
        <v>8.3760684000451655E-2</v>
      </c>
    </row>
    <row r="347" spans="1:26" x14ac:dyDescent="0.35">
      <c r="A347" s="4"/>
      <c r="B347" s="76">
        <v>45466</v>
      </c>
      <c r="C347" s="77">
        <v>111</v>
      </c>
      <c r="D347" s="77">
        <v>114.9</v>
      </c>
      <c r="E347" s="77">
        <v>206.3</v>
      </c>
      <c r="F347" s="77">
        <v>226.9</v>
      </c>
      <c r="G347" s="77">
        <v>29.2</v>
      </c>
      <c r="H347" s="77">
        <v>183.2</v>
      </c>
      <c r="I347" s="77">
        <v>15.2</v>
      </c>
      <c r="J347" s="77">
        <v>75.7</v>
      </c>
      <c r="K347" s="77">
        <v>621.70000000000005</v>
      </c>
      <c r="L347" s="77">
        <v>20.7</v>
      </c>
      <c r="M347" s="77">
        <v>567.20000000000005</v>
      </c>
      <c r="P347" s="64">
        <f t="shared" si="56"/>
        <v>2.1858793812499017E-2</v>
      </c>
      <c r="Q347" s="64">
        <f t="shared" si="57"/>
        <v>-3.0006537595195358E-2</v>
      </c>
      <c r="R347" s="64">
        <f t="shared" si="58"/>
        <v>-9.6899232388122849E-4</v>
      </c>
      <c r="S347" s="64">
        <f t="shared" si="59"/>
        <v>8.8535328205261409E-3</v>
      </c>
      <c r="T347" s="64">
        <f t="shared" si="60"/>
        <v>2.4264621999631298E-2</v>
      </c>
      <c r="U347" s="64">
        <f t="shared" si="61"/>
        <v>7.6712704966512687E-3</v>
      </c>
      <c r="V347" s="64">
        <f t="shared" si="62"/>
        <v>-1.9544596072970283E-2</v>
      </c>
      <c r="W347" s="64">
        <f t="shared" si="63"/>
        <v>4.7338114544622632E-2</v>
      </c>
      <c r="X347" s="64">
        <f t="shared" si="64"/>
        <v>-2.1324805533637279E-2</v>
      </c>
      <c r="Y347" s="64">
        <f t="shared" si="65"/>
        <v>1.4598799421152631E-2</v>
      </c>
      <c r="Z347" s="64">
        <f t="shared" si="66"/>
        <v>7.2184034806295663E-2</v>
      </c>
    </row>
    <row r="348" spans="1:26" x14ac:dyDescent="0.35">
      <c r="A348" s="4"/>
      <c r="B348" s="78">
        <v>45467</v>
      </c>
      <c r="C348" s="60">
        <v>107.9</v>
      </c>
      <c r="D348" s="60">
        <v>111.5</v>
      </c>
      <c r="E348" s="60">
        <v>205.7</v>
      </c>
      <c r="F348" s="60">
        <v>228.2</v>
      </c>
      <c r="G348" s="60">
        <v>29.5</v>
      </c>
      <c r="H348" s="60">
        <v>182.8</v>
      </c>
      <c r="I348" s="60">
        <v>15.2</v>
      </c>
      <c r="J348" s="60">
        <v>75.2</v>
      </c>
      <c r="K348" s="60">
        <v>603.9</v>
      </c>
      <c r="L348" s="60">
        <v>21.1</v>
      </c>
      <c r="M348" s="60">
        <v>581.29999999999995</v>
      </c>
      <c r="P348" s="64">
        <f t="shared" si="56"/>
        <v>-2.8325329048245095E-2</v>
      </c>
      <c r="Q348" s="64">
        <f t="shared" si="57"/>
        <v>-3.0037593954536548E-2</v>
      </c>
      <c r="R348" s="64">
        <f t="shared" si="58"/>
        <v>-2.9126234182947257E-3</v>
      </c>
      <c r="S348" s="64">
        <f t="shared" si="59"/>
        <v>5.7130456421791414E-3</v>
      </c>
      <c r="T348" s="64">
        <f t="shared" si="60"/>
        <v>1.0221554071538009E-2</v>
      </c>
      <c r="U348" s="64">
        <f t="shared" si="61"/>
        <v>-2.1857932199800967E-3</v>
      </c>
      <c r="V348" s="64">
        <f t="shared" si="62"/>
        <v>0</v>
      </c>
      <c r="W348" s="64">
        <f t="shared" si="63"/>
        <v>-6.6269294876089612E-3</v>
      </c>
      <c r="X348" s="64">
        <f t="shared" si="64"/>
        <v>-2.9049039961436506E-2</v>
      </c>
      <c r="Y348" s="64">
        <f t="shared" si="65"/>
        <v>1.9139340210697506E-2</v>
      </c>
      <c r="Z348" s="64">
        <f t="shared" si="66"/>
        <v>2.4554999489387073E-2</v>
      </c>
    </row>
    <row r="349" spans="1:26" x14ac:dyDescent="0.35">
      <c r="A349" s="4"/>
      <c r="B349" s="76">
        <v>45468</v>
      </c>
      <c r="C349" s="77">
        <v>108.4</v>
      </c>
      <c r="D349" s="77">
        <v>108.2</v>
      </c>
      <c r="E349" s="77">
        <v>208.6</v>
      </c>
      <c r="F349" s="77">
        <v>228.7</v>
      </c>
      <c r="G349" s="77">
        <v>29.8</v>
      </c>
      <c r="H349" s="77">
        <v>183.3</v>
      </c>
      <c r="I349" s="77">
        <v>15.2</v>
      </c>
      <c r="J349" s="77">
        <v>75.099999999999994</v>
      </c>
      <c r="K349" s="77">
        <v>605.4</v>
      </c>
      <c r="L349" s="77">
        <v>21.6</v>
      </c>
      <c r="M349" s="77">
        <v>564.70000000000005</v>
      </c>
      <c r="P349" s="64">
        <f t="shared" si="56"/>
        <v>4.6232167414567982E-3</v>
      </c>
      <c r="Q349" s="64">
        <f t="shared" si="57"/>
        <v>-3.0043224487792321E-2</v>
      </c>
      <c r="R349" s="64">
        <f t="shared" si="58"/>
        <v>1.3999745907760682E-2</v>
      </c>
      <c r="S349" s="64">
        <f t="shared" si="59"/>
        <v>2.1886636007602414E-3</v>
      </c>
      <c r="T349" s="64">
        <f t="shared" si="60"/>
        <v>1.0118130165584686E-2</v>
      </c>
      <c r="U349" s="64">
        <f t="shared" si="61"/>
        <v>2.7314958256096549E-3</v>
      </c>
      <c r="V349" s="64">
        <f t="shared" si="62"/>
        <v>0</v>
      </c>
      <c r="W349" s="64">
        <f t="shared" si="63"/>
        <v>-1.3306721857051726E-3</v>
      </c>
      <c r="X349" s="64">
        <f t="shared" si="64"/>
        <v>2.480775273762845E-3</v>
      </c>
      <c r="Y349" s="64">
        <f t="shared" si="65"/>
        <v>2.3420274208098422E-2</v>
      </c>
      <c r="Z349" s="64">
        <f t="shared" si="66"/>
        <v>-2.897235802851374E-2</v>
      </c>
    </row>
    <row r="350" spans="1:26" x14ac:dyDescent="0.35">
      <c r="A350" s="4"/>
      <c r="B350" s="78">
        <v>45469</v>
      </c>
      <c r="C350" s="60">
        <v>112.9</v>
      </c>
      <c r="D350" s="60">
        <v>105</v>
      </c>
      <c r="E350" s="60">
        <v>209.4</v>
      </c>
      <c r="F350" s="60">
        <v>236.2</v>
      </c>
      <c r="G350" s="60">
        <v>30.4</v>
      </c>
      <c r="H350" s="60">
        <v>182.5</v>
      </c>
      <c r="I350" s="60">
        <v>15.1</v>
      </c>
      <c r="J350" s="60">
        <v>76</v>
      </c>
      <c r="K350" s="60">
        <v>617</v>
      </c>
      <c r="L350" s="60">
        <v>21.7</v>
      </c>
      <c r="M350" s="60">
        <v>607</v>
      </c>
      <c r="P350" s="64">
        <f t="shared" si="56"/>
        <v>4.0674382150070541E-2</v>
      </c>
      <c r="Q350" s="64">
        <f t="shared" si="57"/>
        <v>-3.002101625485782E-2</v>
      </c>
      <c r="R350" s="64">
        <f t="shared" si="58"/>
        <v>3.8277558697644661E-3</v>
      </c>
      <c r="S350" s="64">
        <f t="shared" si="59"/>
        <v>3.2267802734526556E-2</v>
      </c>
      <c r="T350" s="64">
        <f t="shared" si="60"/>
        <v>1.9934214900817111E-2</v>
      </c>
      <c r="U350" s="64">
        <f t="shared" si="61"/>
        <v>-4.3739818231132363E-3</v>
      </c>
      <c r="V350" s="64">
        <f t="shared" si="62"/>
        <v>-6.6006840313520242E-3</v>
      </c>
      <c r="W350" s="64">
        <f t="shared" si="63"/>
        <v>1.191278151624218E-2</v>
      </c>
      <c r="X350" s="64">
        <f t="shared" si="64"/>
        <v>1.8979627317769646E-2</v>
      </c>
      <c r="Y350" s="64">
        <f t="shared" si="65"/>
        <v>4.6189458562944583E-3</v>
      </c>
      <c r="Z350" s="64">
        <f t="shared" si="66"/>
        <v>7.2234174380707145E-2</v>
      </c>
    </row>
    <row r="351" spans="1:26" x14ac:dyDescent="0.35">
      <c r="A351" s="4"/>
      <c r="B351" s="76">
        <v>45470</v>
      </c>
      <c r="C351" s="77">
        <v>121</v>
      </c>
      <c r="D351" s="77">
        <v>101.9</v>
      </c>
      <c r="E351" s="77">
        <v>212.6</v>
      </c>
      <c r="F351" s="77">
        <v>241.4</v>
      </c>
      <c r="G351" s="77">
        <v>30.1</v>
      </c>
      <c r="H351" s="77">
        <v>187.5</v>
      </c>
      <c r="I351" s="77">
        <v>15.5</v>
      </c>
      <c r="J351" s="77">
        <v>76.900000000000006</v>
      </c>
      <c r="K351" s="77">
        <v>623.4</v>
      </c>
      <c r="L351" s="77">
        <v>21.6</v>
      </c>
      <c r="M351" s="77">
        <v>652.5</v>
      </c>
      <c r="P351" s="64">
        <f t="shared" si="56"/>
        <v>6.9288074441124795E-2</v>
      </c>
      <c r="Q351" s="64">
        <f t="shared" si="57"/>
        <v>-2.9968409928844225E-2</v>
      </c>
      <c r="R351" s="64">
        <f t="shared" si="58"/>
        <v>1.5166167471410971E-2</v>
      </c>
      <c r="S351" s="64">
        <f t="shared" si="59"/>
        <v>2.1776404900169199E-2</v>
      </c>
      <c r="T351" s="64">
        <f t="shared" si="60"/>
        <v>-9.9174366573459155E-3</v>
      </c>
      <c r="U351" s="64">
        <f t="shared" si="61"/>
        <v>2.7028672387919419E-2</v>
      </c>
      <c r="V351" s="64">
        <f t="shared" si="62"/>
        <v>2.6145280104322207E-2</v>
      </c>
      <c r="W351" s="64">
        <f t="shared" si="63"/>
        <v>1.1772536225267194E-2</v>
      </c>
      <c r="X351" s="64">
        <f t="shared" si="64"/>
        <v>1.0319343427848925E-2</v>
      </c>
      <c r="Y351" s="64">
        <f t="shared" si="65"/>
        <v>-4.6189458562944166E-3</v>
      </c>
      <c r="Z351" s="64">
        <f t="shared" si="66"/>
        <v>7.2282348137350155E-2</v>
      </c>
    </row>
    <row r="352" spans="1:26" x14ac:dyDescent="0.35">
      <c r="A352" s="4"/>
      <c r="B352" s="78">
        <v>45473</v>
      </c>
      <c r="C352" s="60">
        <v>123.5</v>
      </c>
      <c r="D352" s="60">
        <v>98.9</v>
      </c>
      <c r="E352" s="60">
        <v>210.9</v>
      </c>
      <c r="F352" s="60">
        <v>247.7</v>
      </c>
      <c r="G352" s="60">
        <v>29.5</v>
      </c>
      <c r="H352" s="60">
        <v>187.4</v>
      </c>
      <c r="I352" s="60">
        <v>15.2</v>
      </c>
      <c r="J352" s="60">
        <v>77.599999999999994</v>
      </c>
      <c r="K352" s="60">
        <v>605.20000000000005</v>
      </c>
      <c r="L352" s="60">
        <v>21</v>
      </c>
      <c r="M352" s="60">
        <v>649.4</v>
      </c>
      <c r="P352" s="64">
        <f t="shared" si="56"/>
        <v>2.0450610471290841E-2</v>
      </c>
      <c r="Q352" s="64">
        <f t="shared" si="57"/>
        <v>-2.9882701600012697E-2</v>
      </c>
      <c r="R352" s="64">
        <f t="shared" si="58"/>
        <v>-8.0283784231186053E-3</v>
      </c>
      <c r="S352" s="64">
        <f t="shared" si="59"/>
        <v>2.5763027831882675E-2</v>
      </c>
      <c r="T352" s="64">
        <f t="shared" si="60"/>
        <v>-2.0134908409055925E-2</v>
      </c>
      <c r="U352" s="64">
        <f t="shared" si="61"/>
        <v>-5.3347560614363382E-4</v>
      </c>
      <c r="V352" s="64">
        <f t="shared" si="62"/>
        <v>-1.9544596072970283E-2</v>
      </c>
      <c r="W352" s="64">
        <f t="shared" si="63"/>
        <v>9.0615506775747322E-3</v>
      </c>
      <c r="X352" s="64">
        <f t="shared" si="64"/>
        <v>-2.9629385419035783E-2</v>
      </c>
      <c r="Y352" s="64">
        <f t="shared" si="65"/>
        <v>-2.8170876966696335E-2</v>
      </c>
      <c r="Z352" s="64">
        <f t="shared" si="66"/>
        <v>-4.7622795281029237E-3</v>
      </c>
    </row>
    <row r="353" spans="1:26" x14ac:dyDescent="0.35">
      <c r="A353" s="4"/>
      <c r="B353" s="76">
        <v>45475</v>
      </c>
      <c r="C353" s="77">
        <v>121.9</v>
      </c>
      <c r="D353" s="77">
        <v>96</v>
      </c>
      <c r="E353" s="77">
        <v>208.7</v>
      </c>
      <c r="F353" s="77">
        <v>244</v>
      </c>
      <c r="G353" s="77">
        <v>29.4</v>
      </c>
      <c r="H353" s="77">
        <v>187.5</v>
      </c>
      <c r="I353" s="77">
        <v>15.2</v>
      </c>
      <c r="J353" s="77">
        <v>76.2</v>
      </c>
      <c r="K353" s="77">
        <v>594.6</v>
      </c>
      <c r="L353" s="77">
        <v>21</v>
      </c>
      <c r="M353" s="77">
        <v>648.4</v>
      </c>
      <c r="P353" s="64">
        <f t="shared" si="56"/>
        <v>-1.3040119580806035E-2</v>
      </c>
      <c r="Q353" s="64">
        <f t="shared" si="57"/>
        <v>-2.9761047160830237E-2</v>
      </c>
      <c r="R353" s="64">
        <f t="shared" si="58"/>
        <v>-1.0486273401573928E-2</v>
      </c>
      <c r="S353" s="64">
        <f t="shared" si="59"/>
        <v>-1.5050111202111966E-2</v>
      </c>
      <c r="T353" s="64">
        <f t="shared" si="60"/>
        <v>-3.3955890011382718E-3</v>
      </c>
      <c r="U353" s="64">
        <f t="shared" si="61"/>
        <v>5.3347560614356161E-4</v>
      </c>
      <c r="V353" s="64">
        <f t="shared" si="62"/>
        <v>0</v>
      </c>
      <c r="W353" s="64">
        <f t="shared" si="63"/>
        <v>-1.820596449657241E-2</v>
      </c>
      <c r="X353" s="64">
        <f t="shared" si="64"/>
        <v>-1.7670071350203556E-2</v>
      </c>
      <c r="Y353" s="64">
        <f t="shared" si="65"/>
        <v>0</v>
      </c>
      <c r="Z353" s="64">
        <f t="shared" si="66"/>
        <v>-1.5410698072245788E-3</v>
      </c>
    </row>
    <row r="354" spans="1:26" x14ac:dyDescent="0.35">
      <c r="A354" s="4"/>
      <c r="B354" s="78">
        <v>45476</v>
      </c>
      <c r="C354" s="60">
        <v>119.2</v>
      </c>
      <c r="D354" s="60">
        <v>105.6</v>
      </c>
      <c r="E354" s="60">
        <v>209.6</v>
      </c>
      <c r="F354" s="60">
        <v>240.2</v>
      </c>
      <c r="G354" s="60">
        <v>30.4</v>
      </c>
      <c r="H354" s="60">
        <v>185.9</v>
      </c>
      <c r="I354" s="60">
        <v>15.6</v>
      </c>
      <c r="J354" s="60">
        <v>76.900000000000006</v>
      </c>
      <c r="K354" s="60">
        <v>608.6</v>
      </c>
      <c r="L354" s="60">
        <v>20.8</v>
      </c>
      <c r="M354" s="60">
        <v>655.5</v>
      </c>
      <c r="P354" s="64">
        <f t="shared" si="56"/>
        <v>-2.2398281855976455E-2</v>
      </c>
      <c r="Q354" s="64">
        <f t="shared" si="57"/>
        <v>9.5310179804324741E-2</v>
      </c>
      <c r="R354" s="64">
        <f t="shared" si="58"/>
        <v>4.3031383637321093E-3</v>
      </c>
      <c r="S354" s="64">
        <f t="shared" si="59"/>
        <v>-1.5696315647318729E-2</v>
      </c>
      <c r="T354" s="64">
        <f t="shared" si="60"/>
        <v>3.3447934067540125E-2</v>
      </c>
      <c r="U354" s="64">
        <f t="shared" si="61"/>
        <v>-8.5699506830671218E-3</v>
      </c>
      <c r="V354" s="64">
        <f t="shared" si="62"/>
        <v>2.5975486403260736E-2</v>
      </c>
      <c r="W354" s="64">
        <f t="shared" si="63"/>
        <v>9.1444138189978319E-3</v>
      </c>
      <c r="X354" s="64">
        <f t="shared" si="64"/>
        <v>2.3272326898873333E-2</v>
      </c>
      <c r="Y354" s="64">
        <f t="shared" si="65"/>
        <v>-9.5694510161506725E-3</v>
      </c>
      <c r="Z354" s="64">
        <f t="shared" si="66"/>
        <v>1.0890513342233517E-2</v>
      </c>
    </row>
    <row r="355" spans="1:26" x14ac:dyDescent="0.35">
      <c r="A355" s="4"/>
      <c r="B355" s="76">
        <v>45477</v>
      </c>
      <c r="C355" s="77">
        <v>122.4</v>
      </c>
      <c r="D355" s="77">
        <v>116.1</v>
      </c>
      <c r="E355" s="77">
        <v>211.8</v>
      </c>
      <c r="F355" s="77">
        <v>245.6</v>
      </c>
      <c r="G355" s="77">
        <v>32.5</v>
      </c>
      <c r="H355" s="77">
        <v>188.4</v>
      </c>
      <c r="I355" s="77">
        <v>16.7</v>
      </c>
      <c r="J355" s="77">
        <v>78</v>
      </c>
      <c r="K355" s="77">
        <v>612</v>
      </c>
      <c r="L355" s="77">
        <v>21.3</v>
      </c>
      <c r="M355" s="77">
        <v>658.1</v>
      </c>
      <c r="P355" s="64">
        <f t="shared" si="56"/>
        <v>2.6491615446976285E-2</v>
      </c>
      <c r="Q355" s="64">
        <f t="shared" si="57"/>
        <v>9.4793517431684654E-2</v>
      </c>
      <c r="R355" s="64">
        <f t="shared" si="58"/>
        <v>1.0441480720419127E-2</v>
      </c>
      <c r="S355" s="64">
        <f t="shared" si="59"/>
        <v>2.2232286627104157E-2</v>
      </c>
      <c r="T355" s="64">
        <f t="shared" si="60"/>
        <v>6.6797480923515756E-2</v>
      </c>
      <c r="U355" s="64">
        <f t="shared" si="61"/>
        <v>1.3358467414864399E-2</v>
      </c>
      <c r="V355" s="64">
        <f t="shared" si="62"/>
        <v>6.8137805167218041E-2</v>
      </c>
      <c r="W355" s="64">
        <f t="shared" si="63"/>
        <v>1.4202950177993317E-2</v>
      </c>
      <c r="X355" s="64">
        <f t="shared" si="64"/>
        <v>5.5710450494554295E-3</v>
      </c>
      <c r="Y355" s="64">
        <f t="shared" si="65"/>
        <v>2.3754086008107057E-2</v>
      </c>
      <c r="Z355" s="64">
        <f t="shared" si="66"/>
        <v>3.9585922583189378E-3</v>
      </c>
    </row>
    <row r="356" spans="1:26" x14ac:dyDescent="0.35">
      <c r="A356" s="4"/>
      <c r="B356" s="78">
        <v>45480</v>
      </c>
      <c r="C356" s="60">
        <v>122.3</v>
      </c>
      <c r="D356" s="60">
        <v>127.7</v>
      </c>
      <c r="E356" s="60">
        <v>211.6</v>
      </c>
      <c r="F356" s="60">
        <v>251.2</v>
      </c>
      <c r="G356" s="60">
        <v>33.799999999999997</v>
      </c>
      <c r="H356" s="60">
        <v>191.3</v>
      </c>
      <c r="I356" s="60">
        <v>17.100000000000001</v>
      </c>
      <c r="J356" s="60">
        <v>78.2</v>
      </c>
      <c r="K356" s="60">
        <v>606.79999999999995</v>
      </c>
      <c r="L356" s="60">
        <v>21.3</v>
      </c>
      <c r="M356" s="60">
        <v>638.5</v>
      </c>
      <c r="P356" s="64">
        <f t="shared" si="56"/>
        <v>-8.1732738509914427E-4</v>
      </c>
      <c r="Q356" s="64">
        <f t="shared" si="57"/>
        <v>9.5231874334647804E-2</v>
      </c>
      <c r="R356" s="64">
        <f t="shared" si="58"/>
        <v>-9.4473318316185852E-4</v>
      </c>
      <c r="S356" s="64">
        <f t="shared" si="59"/>
        <v>2.2545238321056222E-2</v>
      </c>
      <c r="T356" s="64">
        <f t="shared" si="60"/>
        <v>3.9220713153281114E-2</v>
      </c>
      <c r="U356" s="64">
        <f t="shared" si="61"/>
        <v>1.527551430394445E-2</v>
      </c>
      <c r="V356" s="64">
        <f t="shared" si="62"/>
        <v>2.3669744085904922E-2</v>
      </c>
      <c r="W356" s="64">
        <f t="shared" si="63"/>
        <v>2.5608208616736505E-3</v>
      </c>
      <c r="X356" s="64">
        <f t="shared" si="64"/>
        <v>-8.5330350379489803E-3</v>
      </c>
      <c r="Y356" s="64">
        <f t="shared" si="65"/>
        <v>0</v>
      </c>
      <c r="Z356" s="64">
        <f t="shared" si="66"/>
        <v>-3.0235219989479444E-2</v>
      </c>
    </row>
    <row r="357" spans="1:26" x14ac:dyDescent="0.35">
      <c r="A357" s="4"/>
      <c r="B357" s="76">
        <v>45481</v>
      </c>
      <c r="C357" s="77">
        <v>120.1</v>
      </c>
      <c r="D357" s="77">
        <v>140.4</v>
      </c>
      <c r="E357" s="77">
        <v>213.1</v>
      </c>
      <c r="F357" s="77">
        <v>248.8</v>
      </c>
      <c r="G357" s="77">
        <v>33.200000000000003</v>
      </c>
      <c r="H357" s="77">
        <v>189.6</v>
      </c>
      <c r="I357" s="77">
        <v>17</v>
      </c>
      <c r="J357" s="77">
        <v>78.2</v>
      </c>
      <c r="K357" s="77">
        <v>608.5</v>
      </c>
      <c r="L357" s="77">
        <v>21</v>
      </c>
      <c r="M357" s="77">
        <v>621.6</v>
      </c>
      <c r="P357" s="64">
        <f t="shared" si="56"/>
        <v>-1.8152313607188827E-2</v>
      </c>
      <c r="Q357" s="64">
        <f t="shared" si="57"/>
        <v>9.4811728553217109E-2</v>
      </c>
      <c r="R357" s="64">
        <f t="shared" si="58"/>
        <v>7.0638391204271506E-3</v>
      </c>
      <c r="S357" s="64">
        <f t="shared" si="59"/>
        <v>-9.6000737290191183E-3</v>
      </c>
      <c r="T357" s="64">
        <f t="shared" si="60"/>
        <v>-1.7910926566530105E-2</v>
      </c>
      <c r="U357" s="64">
        <f t="shared" si="61"/>
        <v>-8.9262866252858147E-3</v>
      </c>
      <c r="V357" s="64">
        <f t="shared" si="62"/>
        <v>-5.8651194523981339E-3</v>
      </c>
      <c r="W357" s="64">
        <f t="shared" si="63"/>
        <v>0</v>
      </c>
      <c r="X357" s="64">
        <f t="shared" si="64"/>
        <v>2.7976649532047248E-3</v>
      </c>
      <c r="Y357" s="64">
        <f t="shared" si="65"/>
        <v>-1.4184634991956413E-2</v>
      </c>
      <c r="Z357" s="64">
        <f t="shared" si="66"/>
        <v>-2.6824876419156238E-2</v>
      </c>
    </row>
    <row r="358" spans="1:26" x14ac:dyDescent="0.35">
      <c r="A358" s="4"/>
      <c r="B358" s="78">
        <v>45482</v>
      </c>
      <c r="C358" s="60">
        <v>119.3</v>
      </c>
      <c r="D358" s="60">
        <v>137.80000000000001</v>
      </c>
      <c r="E358" s="60">
        <v>214.2</v>
      </c>
      <c r="F358" s="60">
        <v>245.1</v>
      </c>
      <c r="G358" s="60">
        <v>32.4</v>
      </c>
      <c r="H358" s="60">
        <v>192</v>
      </c>
      <c r="I358" s="60">
        <v>16.899999999999999</v>
      </c>
      <c r="J358" s="60">
        <v>79</v>
      </c>
      <c r="K358" s="60">
        <v>636.1</v>
      </c>
      <c r="L358" s="60">
        <v>21</v>
      </c>
      <c r="M358" s="60">
        <v>620.29999999999995</v>
      </c>
      <c r="P358" s="64">
        <f t="shared" si="56"/>
        <v>-6.6833999820673801E-3</v>
      </c>
      <c r="Q358" s="64">
        <f t="shared" si="57"/>
        <v>-1.8692133012152522E-2</v>
      </c>
      <c r="R358" s="64">
        <f t="shared" si="58"/>
        <v>5.1486189090770062E-3</v>
      </c>
      <c r="S358" s="64">
        <f t="shared" si="59"/>
        <v>-1.4983070330957533E-2</v>
      </c>
      <c r="T358" s="64">
        <f t="shared" si="60"/>
        <v>-2.4391453124159239E-2</v>
      </c>
      <c r="U358" s="64">
        <f t="shared" si="61"/>
        <v>1.2578782206860185E-2</v>
      </c>
      <c r="V358" s="64">
        <f t="shared" si="62"/>
        <v>-5.8997221271883827E-3</v>
      </c>
      <c r="W358" s="64">
        <f t="shared" si="63"/>
        <v>1.0178204915756052E-2</v>
      </c>
      <c r="X358" s="64">
        <f t="shared" si="64"/>
        <v>4.4358871257176649E-2</v>
      </c>
      <c r="Y358" s="64">
        <f t="shared" si="65"/>
        <v>0</v>
      </c>
      <c r="Z358" s="64">
        <f t="shared" si="66"/>
        <v>-2.0935670743659359E-3</v>
      </c>
    </row>
    <row r="359" spans="1:26" x14ac:dyDescent="0.35">
      <c r="A359" s="4"/>
      <c r="B359" s="76">
        <v>45483</v>
      </c>
      <c r="C359" s="77">
        <v>118.8</v>
      </c>
      <c r="D359" s="77">
        <v>133.69999999999999</v>
      </c>
      <c r="E359" s="77">
        <v>214.5</v>
      </c>
      <c r="F359" s="77">
        <v>244.7</v>
      </c>
      <c r="G359" s="77">
        <v>33.200000000000003</v>
      </c>
      <c r="H359" s="77">
        <v>190.6</v>
      </c>
      <c r="I359" s="77">
        <v>17.5</v>
      </c>
      <c r="J359" s="77">
        <v>78.2</v>
      </c>
      <c r="K359" s="77">
        <v>619.4</v>
      </c>
      <c r="L359" s="77">
        <v>21</v>
      </c>
      <c r="M359" s="77">
        <v>611.29999999999995</v>
      </c>
      <c r="P359" s="64">
        <f t="shared" si="56"/>
        <v>-4.1999221753259049E-3</v>
      </c>
      <c r="Q359" s="64">
        <f t="shared" si="57"/>
        <v>-3.0204874471660887E-2</v>
      </c>
      <c r="R359" s="64">
        <f t="shared" si="58"/>
        <v>1.3995803544232636E-3</v>
      </c>
      <c r="S359" s="64">
        <f t="shared" si="59"/>
        <v>-1.6333200854409561E-3</v>
      </c>
      <c r="T359" s="64">
        <f t="shared" si="60"/>
        <v>2.4391453124159263E-2</v>
      </c>
      <c r="U359" s="64">
        <f t="shared" si="61"/>
        <v>-7.3183808076798399E-3</v>
      </c>
      <c r="V359" s="64">
        <f t="shared" si="62"/>
        <v>3.4887259000440755E-2</v>
      </c>
      <c r="W359" s="64">
        <f t="shared" si="63"/>
        <v>-1.017820491575604E-2</v>
      </c>
      <c r="X359" s="64">
        <f t="shared" si="64"/>
        <v>-2.6604516145656242E-2</v>
      </c>
      <c r="Y359" s="64">
        <f t="shared" si="65"/>
        <v>0</v>
      </c>
      <c r="Z359" s="64">
        <f t="shared" si="66"/>
        <v>-1.4615394944392089E-2</v>
      </c>
    </row>
    <row r="360" spans="1:26" x14ac:dyDescent="0.35">
      <c r="A360" s="4"/>
      <c r="B360" s="78">
        <v>45484</v>
      </c>
      <c r="C360" s="60">
        <v>116.4</v>
      </c>
      <c r="D360" s="60">
        <v>133</v>
      </c>
      <c r="E360" s="60">
        <v>214.5</v>
      </c>
      <c r="F360" s="60">
        <v>243.5</v>
      </c>
      <c r="G360" s="60">
        <v>32.5</v>
      </c>
      <c r="H360" s="60">
        <v>188.2</v>
      </c>
      <c r="I360" s="60">
        <v>17</v>
      </c>
      <c r="J360" s="60">
        <v>77.900000000000006</v>
      </c>
      <c r="K360" s="60">
        <v>617.79999999999995</v>
      </c>
      <c r="L360" s="60">
        <v>21</v>
      </c>
      <c r="M360" s="60">
        <v>597.4</v>
      </c>
      <c r="P360" s="64">
        <f t="shared" si="56"/>
        <v>-2.0408871631207012E-2</v>
      </c>
      <c r="Q360" s="64">
        <f t="shared" si="57"/>
        <v>-5.2493558861436782E-3</v>
      </c>
      <c r="R360" s="64">
        <f t="shared" si="58"/>
        <v>0</v>
      </c>
      <c r="S360" s="64">
        <f t="shared" si="59"/>
        <v>-4.9160279259814034E-3</v>
      </c>
      <c r="T360" s="64">
        <f t="shared" si="60"/>
        <v>-2.1309786586751096E-2</v>
      </c>
      <c r="U360" s="64">
        <f t="shared" si="61"/>
        <v>-1.2671764068822561E-2</v>
      </c>
      <c r="V360" s="64">
        <f t="shared" si="62"/>
        <v>-2.8987536873252298E-2</v>
      </c>
      <c r="W360" s="64">
        <f t="shared" si="63"/>
        <v>-3.843694674562827E-3</v>
      </c>
      <c r="X360" s="64">
        <f t="shared" si="64"/>
        <v>-2.5864870546211611E-3</v>
      </c>
      <c r="Y360" s="64">
        <f t="shared" si="65"/>
        <v>0</v>
      </c>
      <c r="Z360" s="64">
        <f t="shared" si="66"/>
        <v>-2.3000931252670304E-2</v>
      </c>
    </row>
    <row r="361" spans="1:26" x14ac:dyDescent="0.35">
      <c r="A361" s="4"/>
      <c r="B361" s="76">
        <v>45487</v>
      </c>
      <c r="C361" s="77">
        <v>117.4</v>
      </c>
      <c r="D361" s="77">
        <v>129.1</v>
      </c>
      <c r="E361" s="77">
        <v>213.3</v>
      </c>
      <c r="F361" s="77">
        <v>244.5</v>
      </c>
      <c r="G361" s="77">
        <v>32.200000000000003</v>
      </c>
      <c r="H361" s="77">
        <v>187.4</v>
      </c>
      <c r="I361" s="77">
        <v>16.600000000000001</v>
      </c>
      <c r="J361" s="77">
        <v>78.900000000000006</v>
      </c>
      <c r="K361" s="77">
        <v>609</v>
      </c>
      <c r="L361" s="77">
        <v>21.1</v>
      </c>
      <c r="M361" s="77">
        <v>589.79999999999995</v>
      </c>
      <c r="P361" s="64">
        <f t="shared" si="56"/>
        <v>8.5543720966585954E-3</v>
      </c>
      <c r="Q361" s="64">
        <f t="shared" si="57"/>
        <v>-2.976183036915701E-2</v>
      </c>
      <c r="R361" s="64">
        <f t="shared" si="58"/>
        <v>-5.610112890766677E-3</v>
      </c>
      <c r="S361" s="64">
        <f t="shared" si="59"/>
        <v>4.098366392282185E-3</v>
      </c>
      <c r="T361" s="64">
        <f t="shared" si="60"/>
        <v>-9.2736367853291021E-3</v>
      </c>
      <c r="U361" s="64">
        <f t="shared" si="61"/>
        <v>-4.2598573469573402E-3</v>
      </c>
      <c r="V361" s="64">
        <f t="shared" si="62"/>
        <v>-2.3810648693718447E-2</v>
      </c>
      <c r="W361" s="64">
        <f t="shared" si="63"/>
        <v>1.2755274975126083E-2</v>
      </c>
      <c r="X361" s="64">
        <f t="shared" si="64"/>
        <v>-1.4346512774584208E-2</v>
      </c>
      <c r="Y361" s="64">
        <f t="shared" si="65"/>
        <v>4.7506027585977988E-3</v>
      </c>
      <c r="Z361" s="64">
        <f t="shared" si="66"/>
        <v>-1.2803409400833611E-2</v>
      </c>
    </row>
    <row r="362" spans="1:26" x14ac:dyDescent="0.35">
      <c r="A362" s="4"/>
      <c r="B362" s="78">
        <v>45488</v>
      </c>
      <c r="C362" s="60">
        <v>117.1</v>
      </c>
      <c r="D362" s="60">
        <v>125.3</v>
      </c>
      <c r="E362" s="60">
        <v>213.6</v>
      </c>
      <c r="F362" s="60">
        <v>244.6</v>
      </c>
      <c r="G362" s="60">
        <v>32.299999999999997</v>
      </c>
      <c r="H362" s="60">
        <v>187.7</v>
      </c>
      <c r="I362" s="60">
        <v>16.8</v>
      </c>
      <c r="J362" s="60">
        <v>79</v>
      </c>
      <c r="K362" s="60">
        <v>626</v>
      </c>
      <c r="L362" s="60">
        <v>20.9</v>
      </c>
      <c r="M362" s="60">
        <v>634</v>
      </c>
      <c r="P362" s="64">
        <f t="shared" si="56"/>
        <v>-2.5586367903244734E-3</v>
      </c>
      <c r="Q362" s="64">
        <f t="shared" si="57"/>
        <v>-2.9876435950574144E-2</v>
      </c>
      <c r="R362" s="64">
        <f t="shared" si="58"/>
        <v>1.4054816087347246E-3</v>
      </c>
      <c r="S362" s="64">
        <f t="shared" si="59"/>
        <v>4.0891433814518825E-4</v>
      </c>
      <c r="T362" s="64">
        <f t="shared" si="60"/>
        <v>3.1007776782479642E-3</v>
      </c>
      <c r="U362" s="64">
        <f t="shared" si="61"/>
        <v>1.5995737881411508E-3</v>
      </c>
      <c r="V362" s="64">
        <f t="shared" si="62"/>
        <v>1.197619104671562E-2</v>
      </c>
      <c r="W362" s="64">
        <f t="shared" si="63"/>
        <v>1.2666246151927618E-3</v>
      </c>
      <c r="X362" s="64">
        <f t="shared" si="64"/>
        <v>2.7532103390201578E-2</v>
      </c>
      <c r="Y362" s="64">
        <f t="shared" si="65"/>
        <v>-9.5238815112555896E-3</v>
      </c>
      <c r="Z362" s="64">
        <f t="shared" si="66"/>
        <v>7.2265458056050197E-2</v>
      </c>
    </row>
    <row r="363" spans="1:26" x14ac:dyDescent="0.35">
      <c r="A363" s="4"/>
      <c r="B363" s="76">
        <v>45489</v>
      </c>
      <c r="C363" s="77">
        <v>117.2</v>
      </c>
      <c r="D363" s="77">
        <v>121.6</v>
      </c>
      <c r="E363" s="77">
        <v>214.7</v>
      </c>
      <c r="F363" s="77">
        <v>249.3</v>
      </c>
      <c r="G363" s="77">
        <v>33.200000000000003</v>
      </c>
      <c r="H363" s="77">
        <v>187</v>
      </c>
      <c r="I363" s="77">
        <v>17.2</v>
      </c>
      <c r="J363" s="77">
        <v>79.3</v>
      </c>
      <c r="K363" s="77">
        <v>672.9</v>
      </c>
      <c r="L363" s="77">
        <v>20.6</v>
      </c>
      <c r="M363" s="77">
        <v>660.5</v>
      </c>
      <c r="P363" s="64">
        <f t="shared" si="56"/>
        <v>8.5360653924068642E-4</v>
      </c>
      <c r="Q363" s="64">
        <f t="shared" si="57"/>
        <v>-2.9973892369956026E-2</v>
      </c>
      <c r="R363" s="64">
        <f t="shared" si="58"/>
        <v>5.1365977986955001E-3</v>
      </c>
      <c r="S363" s="64">
        <f t="shared" si="59"/>
        <v>1.9032767276440304E-2</v>
      </c>
      <c r="T363" s="64">
        <f t="shared" si="60"/>
        <v>2.7482645693832099E-2</v>
      </c>
      <c r="U363" s="64">
        <f t="shared" si="61"/>
        <v>-3.7363267378763953E-3</v>
      </c>
      <c r="V363" s="64">
        <f t="shared" si="62"/>
        <v>2.3530497410194036E-2</v>
      </c>
      <c r="W363" s="64">
        <f t="shared" si="63"/>
        <v>3.7902761737808269E-3</v>
      </c>
      <c r="X363" s="64">
        <f t="shared" si="64"/>
        <v>7.224635909417379E-2</v>
      </c>
      <c r="Y363" s="64">
        <f t="shared" si="65"/>
        <v>-1.4458083175229775E-2</v>
      </c>
      <c r="Z363" s="64">
        <f t="shared" si="66"/>
        <v>4.0948169525154052E-2</v>
      </c>
    </row>
    <row r="364" spans="1:26" x14ac:dyDescent="0.35">
      <c r="A364" s="4"/>
      <c r="B364" s="78">
        <v>45491</v>
      </c>
      <c r="C364" s="60">
        <v>113.8</v>
      </c>
      <c r="D364" s="60">
        <v>118</v>
      </c>
      <c r="E364" s="60">
        <v>215</v>
      </c>
      <c r="F364" s="60">
        <v>251.6</v>
      </c>
      <c r="G364" s="60">
        <v>33</v>
      </c>
      <c r="H364" s="60">
        <v>186</v>
      </c>
      <c r="I364" s="60">
        <v>16.8</v>
      </c>
      <c r="J364" s="60">
        <v>77</v>
      </c>
      <c r="K364" s="60">
        <v>660</v>
      </c>
      <c r="L364" s="60">
        <v>20.9</v>
      </c>
      <c r="M364" s="60">
        <v>640.70000000000005</v>
      </c>
      <c r="P364" s="64">
        <f t="shared" si="56"/>
        <v>-2.9439355450681794E-2</v>
      </c>
      <c r="Q364" s="64">
        <f t="shared" si="57"/>
        <v>-3.0052345066401823E-2</v>
      </c>
      <c r="R364" s="64">
        <f t="shared" si="58"/>
        <v>1.3963232429274324E-3</v>
      </c>
      <c r="S364" s="64">
        <f t="shared" si="59"/>
        <v>9.183534296773219E-3</v>
      </c>
      <c r="T364" s="64">
        <f t="shared" si="60"/>
        <v>-6.0423144559626982E-3</v>
      </c>
      <c r="U364" s="64">
        <f t="shared" si="61"/>
        <v>-5.3619431413853991E-3</v>
      </c>
      <c r="V364" s="64">
        <f t="shared" si="62"/>
        <v>-2.3530497410194046E-2</v>
      </c>
      <c r="W364" s="64">
        <f t="shared" si="63"/>
        <v>-2.943270678711838E-2</v>
      </c>
      <c r="X364" s="64">
        <f t="shared" si="64"/>
        <v>-1.9356895173801084E-2</v>
      </c>
      <c r="Y364" s="64">
        <f t="shared" si="65"/>
        <v>1.4458083175229699E-2</v>
      </c>
      <c r="Z364" s="64">
        <f t="shared" si="66"/>
        <v>-3.0435795317404098E-2</v>
      </c>
    </row>
    <row r="365" spans="1:26" x14ac:dyDescent="0.35">
      <c r="A365" s="4"/>
      <c r="B365" s="76">
        <v>45497</v>
      </c>
      <c r="C365" s="77">
        <v>110.5</v>
      </c>
      <c r="D365" s="77">
        <v>114.5</v>
      </c>
      <c r="E365" s="77">
        <v>211.5</v>
      </c>
      <c r="F365" s="77">
        <v>249.1</v>
      </c>
      <c r="G365" s="77">
        <v>32.1</v>
      </c>
      <c r="H365" s="77">
        <v>185.9</v>
      </c>
      <c r="I365" s="77">
        <v>16.3</v>
      </c>
      <c r="J365" s="77">
        <v>75.900000000000006</v>
      </c>
      <c r="K365" s="77">
        <v>640.20000000000005</v>
      </c>
      <c r="L365" s="77">
        <v>21.3</v>
      </c>
      <c r="M365" s="77">
        <v>621.5</v>
      </c>
      <c r="P365" s="64">
        <f t="shared" si="56"/>
        <v>-2.9427000734422996E-2</v>
      </c>
      <c r="Q365" s="64">
        <f t="shared" si="57"/>
        <v>-3.0109801471370455E-2</v>
      </c>
      <c r="R365" s="64">
        <f t="shared" si="58"/>
        <v>-1.6413029641330144E-2</v>
      </c>
      <c r="S365" s="64">
        <f t="shared" si="59"/>
        <v>-9.9861025581507723E-3</v>
      </c>
      <c r="T365" s="64">
        <f t="shared" si="60"/>
        <v>-2.7651531330510008E-2</v>
      </c>
      <c r="U365" s="64">
        <f t="shared" si="61"/>
        <v>-5.3777898580286971E-4</v>
      </c>
      <c r="V365" s="64">
        <f t="shared" si="62"/>
        <v>-3.0213778596496595E-2</v>
      </c>
      <c r="W365" s="64">
        <f t="shared" si="63"/>
        <v>-1.4388737452099556E-2</v>
      </c>
      <c r="X365" s="64">
        <f t="shared" si="64"/>
        <v>-3.0459207484708459E-2</v>
      </c>
      <c r="Y365" s="64">
        <f t="shared" si="65"/>
        <v>1.8957913744614207E-2</v>
      </c>
      <c r="Z365" s="64">
        <f t="shared" si="66"/>
        <v>-3.0425417694210109E-2</v>
      </c>
    </row>
    <row r="366" spans="1:26" x14ac:dyDescent="0.35">
      <c r="A366" s="4"/>
      <c r="B366" s="78">
        <v>45498</v>
      </c>
      <c r="C366" s="60">
        <v>112.2</v>
      </c>
      <c r="D366" s="60">
        <v>111.1</v>
      </c>
      <c r="E366" s="60">
        <v>212.7</v>
      </c>
      <c r="F366" s="60">
        <v>254.1</v>
      </c>
      <c r="G366" s="60">
        <v>32.799999999999997</v>
      </c>
      <c r="H366" s="60">
        <v>190.2</v>
      </c>
      <c r="I366" s="60">
        <v>16.7</v>
      </c>
      <c r="J366" s="60">
        <v>76.599999999999994</v>
      </c>
      <c r="K366" s="60">
        <v>644.70000000000005</v>
      </c>
      <c r="L366" s="60">
        <v>20.9</v>
      </c>
      <c r="M366" s="60">
        <v>623.4</v>
      </c>
      <c r="P366" s="64">
        <f t="shared" si="56"/>
        <v>1.5267472130788381E-2</v>
      </c>
      <c r="Q366" s="64">
        <f t="shared" si="57"/>
        <v>-3.014412634871003E-2</v>
      </c>
      <c r="R366" s="64">
        <f t="shared" si="58"/>
        <v>5.6577237198588547E-3</v>
      </c>
      <c r="S366" s="64">
        <f t="shared" si="59"/>
        <v>1.9873468057983623E-2</v>
      </c>
      <c r="T366" s="64">
        <f t="shared" si="60"/>
        <v>2.1572485254127763E-2</v>
      </c>
      <c r="U366" s="64">
        <f t="shared" si="61"/>
        <v>2.2867255383891578E-2</v>
      </c>
      <c r="V366" s="64">
        <f t="shared" si="62"/>
        <v>2.4243611609992635E-2</v>
      </c>
      <c r="W366" s="64">
        <f t="shared" si="63"/>
        <v>9.1803923449611732E-3</v>
      </c>
      <c r="X366" s="64">
        <f t="shared" si="64"/>
        <v>7.0044647808117384E-3</v>
      </c>
      <c r="Y366" s="64">
        <f t="shared" si="65"/>
        <v>-1.8957913744614158E-2</v>
      </c>
      <c r="Z366" s="64">
        <f t="shared" si="66"/>
        <v>3.0524563824709553E-3</v>
      </c>
    </row>
    <row r="367" spans="1:26" x14ac:dyDescent="0.35">
      <c r="A367" s="4"/>
      <c r="B367" s="76">
        <v>45501</v>
      </c>
      <c r="C367" s="77">
        <v>110.3</v>
      </c>
      <c r="D367" s="77">
        <v>121.8</v>
      </c>
      <c r="E367" s="77">
        <v>212.2</v>
      </c>
      <c r="F367" s="77">
        <v>257</v>
      </c>
      <c r="G367" s="77">
        <v>31.9</v>
      </c>
      <c r="H367" s="77">
        <v>189.1</v>
      </c>
      <c r="I367" s="77">
        <v>16.3</v>
      </c>
      <c r="J367" s="77">
        <v>76.900000000000006</v>
      </c>
      <c r="K367" s="77">
        <v>632.1</v>
      </c>
      <c r="L367" s="77">
        <v>21.1</v>
      </c>
      <c r="M367" s="77">
        <v>617</v>
      </c>
      <c r="P367" s="64">
        <f t="shared" si="56"/>
        <v>-1.7079066829139185E-2</v>
      </c>
      <c r="Q367" s="64">
        <f t="shared" si="57"/>
        <v>9.1949658630212441E-2</v>
      </c>
      <c r="R367" s="64">
        <f t="shared" si="58"/>
        <v>-2.3534960263087426E-3</v>
      </c>
      <c r="S367" s="64">
        <f t="shared" si="59"/>
        <v>1.1348194569101465E-2</v>
      </c>
      <c r="T367" s="64">
        <f t="shared" si="60"/>
        <v>-2.7822505599299073E-2</v>
      </c>
      <c r="U367" s="64">
        <f t="shared" si="61"/>
        <v>-5.800174446878084E-3</v>
      </c>
      <c r="V367" s="64">
        <f t="shared" si="62"/>
        <v>-2.4243611609992739E-2</v>
      </c>
      <c r="W367" s="64">
        <f t="shared" si="63"/>
        <v>3.9087997650528606E-3</v>
      </c>
      <c r="X367" s="64">
        <f t="shared" si="64"/>
        <v>-1.9737482838321434E-2</v>
      </c>
      <c r="Y367" s="64">
        <f t="shared" si="65"/>
        <v>9.523881511255541E-3</v>
      </c>
      <c r="Z367" s="64">
        <f t="shared" si="66"/>
        <v>-1.0319343427848821E-2</v>
      </c>
    </row>
    <row r="368" spans="1:26" x14ac:dyDescent="0.35">
      <c r="A368" s="4"/>
      <c r="B368" s="78">
        <v>45502</v>
      </c>
      <c r="C368" s="60">
        <v>107.8</v>
      </c>
      <c r="D368" s="60">
        <v>121.5</v>
      </c>
      <c r="E368" s="60">
        <v>214.2</v>
      </c>
      <c r="F368" s="60">
        <v>254.2</v>
      </c>
      <c r="G368" s="60">
        <v>31.4</v>
      </c>
      <c r="H368" s="60">
        <v>190</v>
      </c>
      <c r="I368" s="60">
        <v>15.9</v>
      </c>
      <c r="J368" s="60">
        <v>77.099999999999994</v>
      </c>
      <c r="K368" s="60">
        <v>614.9</v>
      </c>
      <c r="L368" s="60">
        <v>21</v>
      </c>
      <c r="M368" s="60">
        <v>605.9</v>
      </c>
      <c r="P368" s="64">
        <f t="shared" si="56"/>
        <v>-2.2926267784559976E-2</v>
      </c>
      <c r="Q368" s="64">
        <f t="shared" si="57"/>
        <v>-2.4660924951934427E-3</v>
      </c>
      <c r="R368" s="64">
        <f t="shared" si="58"/>
        <v>9.3809318337655864E-3</v>
      </c>
      <c r="S368" s="64">
        <f t="shared" si="59"/>
        <v>-1.0954726139866196E-2</v>
      </c>
      <c r="T368" s="64">
        <f t="shared" si="60"/>
        <v>-1.5798116876591176E-2</v>
      </c>
      <c r="U368" s="64">
        <f t="shared" si="61"/>
        <v>4.7480964960742531E-3</v>
      </c>
      <c r="V368" s="64">
        <f t="shared" si="62"/>
        <v>-2.4845998586530776E-2</v>
      </c>
      <c r="W368" s="64">
        <f t="shared" si="63"/>
        <v>2.5974040576854712E-3</v>
      </c>
      <c r="X368" s="64">
        <f t="shared" si="64"/>
        <v>-2.7587956518829053E-2</v>
      </c>
      <c r="Y368" s="64">
        <f t="shared" si="65"/>
        <v>-4.7506027585978647E-3</v>
      </c>
      <c r="Z368" s="64">
        <f t="shared" si="66"/>
        <v>-1.8154067954444516E-2</v>
      </c>
    </row>
    <row r="369" spans="1:26" x14ac:dyDescent="0.35">
      <c r="A369" s="4"/>
      <c r="B369" s="76">
        <v>45503</v>
      </c>
      <c r="C369" s="77">
        <v>105</v>
      </c>
      <c r="D369" s="77">
        <v>117.9</v>
      </c>
      <c r="E369" s="77">
        <v>212.9</v>
      </c>
      <c r="F369" s="77">
        <v>250.8</v>
      </c>
      <c r="G369" s="77">
        <v>30.5</v>
      </c>
      <c r="H369" s="77">
        <v>189.1</v>
      </c>
      <c r="I369" s="77">
        <v>15.6</v>
      </c>
      <c r="J369" s="77">
        <v>77.099999999999994</v>
      </c>
      <c r="K369" s="77">
        <v>606.1</v>
      </c>
      <c r="L369" s="77">
        <v>21.1</v>
      </c>
      <c r="M369" s="77">
        <v>588.6</v>
      </c>
      <c r="P369" s="64">
        <f t="shared" si="56"/>
        <v>-2.6317308317373417E-2</v>
      </c>
      <c r="Q369" s="64">
        <f t="shared" si="57"/>
        <v>-3.0077455237277836E-2</v>
      </c>
      <c r="R369" s="64">
        <f t="shared" si="58"/>
        <v>-6.0875861142144737E-3</v>
      </c>
      <c r="S369" s="64">
        <f t="shared" si="59"/>
        <v>-1.3465549996587981E-2</v>
      </c>
      <c r="T369" s="64">
        <f t="shared" si="60"/>
        <v>-2.9081209300841737E-2</v>
      </c>
      <c r="U369" s="64">
        <f t="shared" si="61"/>
        <v>-4.748096496074326E-3</v>
      </c>
      <c r="V369" s="64">
        <f t="shared" si="62"/>
        <v>-1.9048194970694474E-2</v>
      </c>
      <c r="W369" s="64">
        <f t="shared" si="63"/>
        <v>0</v>
      </c>
      <c r="X369" s="64">
        <f t="shared" si="64"/>
        <v>-1.4414664002184541E-2</v>
      </c>
      <c r="Y369" s="64">
        <f t="shared" si="65"/>
        <v>4.7506027585977988E-3</v>
      </c>
      <c r="Z369" s="64">
        <f t="shared" si="66"/>
        <v>-2.8968120151570943E-2</v>
      </c>
    </row>
    <row r="370" spans="1:26" x14ac:dyDescent="0.35">
      <c r="A370" s="4"/>
      <c r="B370" s="78">
        <v>45504</v>
      </c>
      <c r="C370" s="60">
        <v>105.4</v>
      </c>
      <c r="D370" s="60">
        <v>114.4</v>
      </c>
      <c r="E370" s="60">
        <v>213</v>
      </c>
      <c r="F370" s="60">
        <v>252.5</v>
      </c>
      <c r="G370" s="60">
        <v>30.2</v>
      </c>
      <c r="H370" s="60">
        <v>187.8</v>
      </c>
      <c r="I370" s="60">
        <v>15.6</v>
      </c>
      <c r="J370" s="60">
        <v>77.400000000000006</v>
      </c>
      <c r="K370" s="60">
        <v>616.20000000000005</v>
      </c>
      <c r="L370" s="60">
        <v>20.9</v>
      </c>
      <c r="M370" s="60">
        <v>599.1</v>
      </c>
      <c r="P370" s="64">
        <f t="shared" si="56"/>
        <v>3.8022859497386999E-3</v>
      </c>
      <c r="Q370" s="64">
        <f t="shared" si="57"/>
        <v>-3.0135728597627705E-2</v>
      </c>
      <c r="R370" s="64">
        <f t="shared" si="58"/>
        <v>4.6959380999121177E-4</v>
      </c>
      <c r="S370" s="64">
        <f t="shared" si="59"/>
        <v>6.7554399566488567E-3</v>
      </c>
      <c r="T370" s="64">
        <f t="shared" si="60"/>
        <v>-9.8847592325419734E-3</v>
      </c>
      <c r="U370" s="64">
        <f t="shared" si="61"/>
        <v>-6.8984088902492345E-3</v>
      </c>
      <c r="V370" s="64">
        <f t="shared" si="62"/>
        <v>0</v>
      </c>
      <c r="W370" s="64">
        <f t="shared" si="63"/>
        <v>3.8835000263978334E-3</v>
      </c>
      <c r="X370" s="64">
        <f t="shared" si="64"/>
        <v>1.6526597205328175E-2</v>
      </c>
      <c r="Y370" s="64">
        <f t="shared" si="65"/>
        <v>-9.5238815112555896E-3</v>
      </c>
      <c r="Z370" s="64">
        <f t="shared" si="66"/>
        <v>1.7681693290506804E-2</v>
      </c>
    </row>
    <row r="371" spans="1:26" x14ac:dyDescent="0.35">
      <c r="A371" s="4"/>
      <c r="B371" s="76">
        <v>45505</v>
      </c>
      <c r="C371" s="77">
        <v>106.2</v>
      </c>
      <c r="D371" s="77">
        <v>114.4</v>
      </c>
      <c r="E371" s="77">
        <v>214.2</v>
      </c>
      <c r="F371" s="77">
        <v>254.8</v>
      </c>
      <c r="G371" s="77">
        <v>30.1</v>
      </c>
      <c r="H371" s="77">
        <v>188.2</v>
      </c>
      <c r="I371" s="77">
        <v>16</v>
      </c>
      <c r="J371" s="77">
        <v>77.099999999999994</v>
      </c>
      <c r="K371" s="77">
        <v>619.1</v>
      </c>
      <c r="L371" s="77">
        <v>20.9</v>
      </c>
      <c r="M371" s="77">
        <v>605.29999999999995</v>
      </c>
      <c r="P371" s="64">
        <f t="shared" si="56"/>
        <v>7.561472700576488E-3</v>
      </c>
      <c r="Q371" s="64">
        <f t="shared" si="57"/>
        <v>0</v>
      </c>
      <c r="R371" s="64">
        <f t="shared" si="58"/>
        <v>5.6179923042232738E-3</v>
      </c>
      <c r="S371" s="64">
        <f t="shared" si="59"/>
        <v>9.0676749825937732E-3</v>
      </c>
      <c r="T371" s="64">
        <f t="shared" si="60"/>
        <v>-3.316752625993815E-3</v>
      </c>
      <c r="U371" s="64">
        <f t="shared" si="61"/>
        <v>2.1276603771166066E-3</v>
      </c>
      <c r="V371" s="64">
        <f t="shared" si="62"/>
        <v>2.5317807984290001E-2</v>
      </c>
      <c r="W371" s="64">
        <f t="shared" si="63"/>
        <v>-3.8835000263977445E-3</v>
      </c>
      <c r="X371" s="64">
        <f t="shared" si="64"/>
        <v>4.6952243626189553E-3</v>
      </c>
      <c r="Y371" s="64">
        <f t="shared" si="65"/>
        <v>0</v>
      </c>
      <c r="Z371" s="64">
        <f t="shared" si="66"/>
        <v>1.0295673807762178E-2</v>
      </c>
    </row>
    <row r="372" spans="1:26" x14ac:dyDescent="0.35">
      <c r="A372" s="4"/>
      <c r="B372" s="78">
        <v>45508</v>
      </c>
      <c r="C372" s="60">
        <v>103.1</v>
      </c>
      <c r="D372" s="60">
        <v>111</v>
      </c>
      <c r="E372" s="60">
        <v>213.9</v>
      </c>
      <c r="F372" s="60">
        <v>247.2</v>
      </c>
      <c r="G372" s="60">
        <v>29.2</v>
      </c>
      <c r="H372" s="60">
        <v>184.7</v>
      </c>
      <c r="I372" s="60">
        <v>15.6</v>
      </c>
      <c r="J372" s="60">
        <v>75.099999999999994</v>
      </c>
      <c r="K372" s="60">
        <v>600.6</v>
      </c>
      <c r="L372" s="60">
        <v>20.3</v>
      </c>
      <c r="M372" s="60">
        <v>587.20000000000005</v>
      </c>
      <c r="P372" s="64">
        <f t="shared" si="56"/>
        <v>-2.9624717784924301E-2</v>
      </c>
      <c r="Q372" s="64">
        <f t="shared" si="57"/>
        <v>-3.0170877633363468E-2</v>
      </c>
      <c r="R372" s="64">
        <f t="shared" si="58"/>
        <v>-1.4015419252883332E-3</v>
      </c>
      <c r="S372" s="64">
        <f t="shared" si="59"/>
        <v>-3.0281198114472663E-2</v>
      </c>
      <c r="T372" s="64">
        <f t="shared" si="60"/>
        <v>-3.0356462480594069E-2</v>
      </c>
      <c r="U372" s="64">
        <f t="shared" si="61"/>
        <v>-1.8772339946085032E-2</v>
      </c>
      <c r="V372" s="64">
        <f t="shared" si="62"/>
        <v>-2.5317807984289897E-2</v>
      </c>
      <c r="W372" s="64">
        <f t="shared" si="63"/>
        <v>-2.6282721799194764E-2</v>
      </c>
      <c r="X372" s="64">
        <f t="shared" si="64"/>
        <v>-3.0337654975956568E-2</v>
      </c>
      <c r="Y372" s="64">
        <f t="shared" si="65"/>
        <v>-2.9128272923023599E-2</v>
      </c>
      <c r="Z372" s="64">
        <f t="shared" si="66"/>
        <v>-3.0358725597335524E-2</v>
      </c>
    </row>
    <row r="373" spans="1:26" x14ac:dyDescent="0.35">
      <c r="A373" s="4"/>
      <c r="B373" s="76">
        <v>45510</v>
      </c>
      <c r="C373" s="77">
        <v>113.4</v>
      </c>
      <c r="D373" s="77">
        <v>107.7</v>
      </c>
      <c r="E373" s="77">
        <v>218.9</v>
      </c>
      <c r="F373" s="77">
        <v>268.8</v>
      </c>
      <c r="G373" s="77">
        <v>32.1</v>
      </c>
      <c r="H373" s="77">
        <v>191.1</v>
      </c>
      <c r="I373" s="77">
        <v>17.100000000000001</v>
      </c>
      <c r="J373" s="77">
        <v>80.099999999999994</v>
      </c>
      <c r="K373" s="77">
        <v>582.6</v>
      </c>
      <c r="L373" s="77">
        <v>21.4</v>
      </c>
      <c r="M373" s="77">
        <v>623.1</v>
      </c>
      <c r="P373" s="64">
        <f t="shared" si="56"/>
        <v>9.5222000270737517E-2</v>
      </c>
      <c r="Q373" s="64">
        <f t="shared" si="57"/>
        <v>-3.0180617149991287E-2</v>
      </c>
      <c r="R373" s="64">
        <f t="shared" si="58"/>
        <v>2.3106388440457329E-2</v>
      </c>
      <c r="S373" s="64">
        <f t="shared" si="59"/>
        <v>8.3769883065458947E-2</v>
      </c>
      <c r="T373" s="64">
        <f t="shared" si="60"/>
        <v>9.4687320861734176E-2</v>
      </c>
      <c r="U373" s="64">
        <f t="shared" si="61"/>
        <v>3.4063964041033061E-2</v>
      </c>
      <c r="V373" s="64">
        <f t="shared" si="62"/>
        <v>9.1807549253122886E-2</v>
      </c>
      <c r="W373" s="64">
        <f t="shared" si="63"/>
        <v>6.4455295304224433E-2</v>
      </c>
      <c r="X373" s="64">
        <f t="shared" si="64"/>
        <v>-3.0428311023895659E-2</v>
      </c>
      <c r="Y373" s="64">
        <f t="shared" si="65"/>
        <v>5.2770035980063981E-2</v>
      </c>
      <c r="Z373" s="64">
        <f t="shared" si="66"/>
        <v>5.9341542249870413E-2</v>
      </c>
    </row>
    <row r="374" spans="1:26" x14ac:dyDescent="0.35">
      <c r="A374" s="4"/>
      <c r="B374" s="78">
        <v>45511</v>
      </c>
      <c r="C374" s="60">
        <v>123.5</v>
      </c>
      <c r="D374" s="60">
        <v>104.5</v>
      </c>
      <c r="E374" s="60">
        <v>230</v>
      </c>
      <c r="F374" s="60">
        <v>292.3</v>
      </c>
      <c r="G374" s="60">
        <v>35.299999999999997</v>
      </c>
      <c r="H374" s="60">
        <v>198.9</v>
      </c>
      <c r="I374" s="60">
        <v>18.8</v>
      </c>
      <c r="J374" s="60">
        <v>84.9</v>
      </c>
      <c r="K374" s="60">
        <v>565.20000000000005</v>
      </c>
      <c r="L374" s="60">
        <v>22</v>
      </c>
      <c r="M374" s="60">
        <v>631</v>
      </c>
      <c r="P374" s="64">
        <f t="shared" si="56"/>
        <v>8.5319764774380052E-2</v>
      </c>
      <c r="Q374" s="64">
        <f t="shared" si="57"/>
        <v>-3.0162512757477257E-2</v>
      </c>
      <c r="R374" s="64">
        <f t="shared" si="58"/>
        <v>4.9464304394378086E-2</v>
      </c>
      <c r="S374" s="64">
        <f t="shared" si="59"/>
        <v>8.381306346820587E-2</v>
      </c>
      <c r="T374" s="64">
        <f t="shared" si="60"/>
        <v>9.5026933803280714E-2</v>
      </c>
      <c r="U374" s="64">
        <f t="shared" si="61"/>
        <v>4.0005334613699206E-2</v>
      </c>
      <c r="V374" s="64">
        <f t="shared" si="62"/>
        <v>9.4778406327289302E-2</v>
      </c>
      <c r="W374" s="64">
        <f t="shared" si="63"/>
        <v>5.8198239242988233E-2</v>
      </c>
      <c r="X374" s="64">
        <f t="shared" si="64"/>
        <v>-3.0321193714961791E-2</v>
      </c>
      <c r="Y374" s="64">
        <f t="shared" si="65"/>
        <v>2.7651531330510164E-2</v>
      </c>
      <c r="Z374" s="64">
        <f t="shared" si="66"/>
        <v>1.2598842991036877E-2</v>
      </c>
    </row>
    <row r="375" spans="1:26" x14ac:dyDescent="0.35">
      <c r="A375" s="4"/>
      <c r="B375" s="76">
        <v>45512</v>
      </c>
      <c r="C375" s="77">
        <v>135.80000000000001</v>
      </c>
      <c r="D375" s="77">
        <v>105.5</v>
      </c>
      <c r="E375" s="77">
        <v>236.4</v>
      </c>
      <c r="F375" s="77">
        <v>317.8</v>
      </c>
      <c r="G375" s="77">
        <v>38.799999999999997</v>
      </c>
      <c r="H375" s="77">
        <v>211.4</v>
      </c>
      <c r="I375" s="77">
        <v>20.6</v>
      </c>
      <c r="J375" s="77">
        <v>89.3</v>
      </c>
      <c r="K375" s="77">
        <v>596.9</v>
      </c>
      <c r="L375" s="77">
        <v>23.9</v>
      </c>
      <c r="M375" s="77">
        <v>665.3</v>
      </c>
      <c r="P375" s="64">
        <f t="shared" si="56"/>
        <v>9.4942059056563846E-2</v>
      </c>
      <c r="Q375" s="64">
        <f t="shared" si="57"/>
        <v>9.523881511255541E-3</v>
      </c>
      <c r="R375" s="64">
        <f t="shared" si="58"/>
        <v>2.7445976608747688E-2</v>
      </c>
      <c r="S375" s="64">
        <f t="shared" si="59"/>
        <v>8.364158198541527E-2</v>
      </c>
      <c r="T375" s="64">
        <f t="shared" si="60"/>
        <v>9.4537282689976757E-2</v>
      </c>
      <c r="U375" s="64">
        <f t="shared" si="61"/>
        <v>6.094988757621074E-2</v>
      </c>
      <c r="V375" s="64">
        <f t="shared" si="62"/>
        <v>9.1434205959631851E-2</v>
      </c>
      <c r="W375" s="64">
        <f t="shared" si="63"/>
        <v>5.0527394565151658E-2</v>
      </c>
      <c r="X375" s="64">
        <f t="shared" si="64"/>
        <v>5.4569944364231772E-2</v>
      </c>
      <c r="Y375" s="64">
        <f t="shared" si="65"/>
        <v>8.2836005579148983E-2</v>
      </c>
      <c r="Z375" s="64">
        <f t="shared" si="66"/>
        <v>5.29322042066286E-2</v>
      </c>
    </row>
    <row r="376" spans="1:26" x14ac:dyDescent="0.35">
      <c r="A376" s="4"/>
      <c r="B376" s="78">
        <v>45515</v>
      </c>
      <c r="C376" s="60">
        <v>141.69999999999999</v>
      </c>
      <c r="D376" s="60">
        <v>105.6</v>
      </c>
      <c r="E376" s="60">
        <v>233</v>
      </c>
      <c r="F376" s="60">
        <v>345.6</v>
      </c>
      <c r="G376" s="60">
        <v>42.1</v>
      </c>
      <c r="H376" s="60">
        <v>222.7</v>
      </c>
      <c r="I376" s="60">
        <v>22.5</v>
      </c>
      <c r="J376" s="60">
        <v>87.5</v>
      </c>
      <c r="K376" s="60">
        <v>585</v>
      </c>
      <c r="L376" s="60">
        <v>23.6</v>
      </c>
      <c r="M376" s="60">
        <v>683.1</v>
      </c>
      <c r="P376" s="64">
        <f t="shared" si="56"/>
        <v>4.2528931572038853E-2</v>
      </c>
      <c r="Q376" s="64">
        <f t="shared" si="57"/>
        <v>9.4741835603981102E-4</v>
      </c>
      <c r="R376" s="64">
        <f t="shared" si="58"/>
        <v>-1.448683196624263E-2</v>
      </c>
      <c r="S376" s="64">
        <f t="shared" si="59"/>
        <v>8.3859782827285054E-2</v>
      </c>
      <c r="T376" s="64">
        <f t="shared" si="60"/>
        <v>8.1627494059108102E-2</v>
      </c>
      <c r="U376" s="64">
        <f t="shared" si="61"/>
        <v>5.2073500827184503E-2</v>
      </c>
      <c r="V376" s="64">
        <f t="shared" si="62"/>
        <v>8.8224233414839009E-2</v>
      </c>
      <c r="W376" s="64">
        <f t="shared" si="63"/>
        <v>-2.0362694518884599E-2</v>
      </c>
      <c r="X376" s="64">
        <f t="shared" si="64"/>
        <v>-2.0137747942747676E-2</v>
      </c>
      <c r="Y376" s="64">
        <f t="shared" si="65"/>
        <v>-1.2631746905900462E-2</v>
      </c>
      <c r="Z376" s="64">
        <f t="shared" si="66"/>
        <v>2.6403194989961975E-2</v>
      </c>
    </row>
    <row r="377" spans="1:26" x14ac:dyDescent="0.35">
      <c r="A377" s="4"/>
      <c r="B377" s="76">
        <v>45516</v>
      </c>
      <c r="C377" s="77">
        <v>137.5</v>
      </c>
      <c r="D377" s="77">
        <v>102.5</v>
      </c>
      <c r="E377" s="77">
        <v>230</v>
      </c>
      <c r="F377" s="77">
        <v>355.5</v>
      </c>
      <c r="G377" s="77">
        <v>40.9</v>
      </c>
      <c r="H377" s="77">
        <v>216.3</v>
      </c>
      <c r="I377" s="77">
        <v>22.3</v>
      </c>
      <c r="J377" s="77">
        <v>85</v>
      </c>
      <c r="K377" s="77">
        <v>572.9</v>
      </c>
      <c r="L377" s="77">
        <v>22.9</v>
      </c>
      <c r="M377" s="77">
        <v>662.7</v>
      </c>
      <c r="P377" s="64">
        <f t="shared" si="56"/>
        <v>-3.0088229590008658E-2</v>
      </c>
      <c r="Q377" s="64">
        <f t="shared" si="57"/>
        <v>-2.9795572693698175E-2</v>
      </c>
      <c r="R377" s="64">
        <f t="shared" si="58"/>
        <v>-1.2959144642505228E-2</v>
      </c>
      <c r="S377" s="64">
        <f t="shared" si="59"/>
        <v>2.8243212313394939E-2</v>
      </c>
      <c r="T377" s="64">
        <f t="shared" si="60"/>
        <v>-2.891767763957977E-2</v>
      </c>
      <c r="U377" s="64">
        <f t="shared" si="61"/>
        <v>-2.9159241304308744E-2</v>
      </c>
      <c r="V377" s="64">
        <f t="shared" si="62"/>
        <v>-8.9286307443013184E-3</v>
      </c>
      <c r="W377" s="64">
        <f t="shared" si="63"/>
        <v>-2.8987536873252298E-2</v>
      </c>
      <c r="X377" s="64">
        <f t="shared" si="64"/>
        <v>-2.0900665817324457E-2</v>
      </c>
      <c r="Y377" s="64">
        <f t="shared" si="65"/>
        <v>-3.010980147137057E-2</v>
      </c>
      <c r="Z377" s="64">
        <f t="shared" si="66"/>
        <v>-3.0318862643622393E-2</v>
      </c>
    </row>
    <row r="378" spans="1:26" x14ac:dyDescent="0.35">
      <c r="A378" s="4"/>
      <c r="B378" s="78">
        <v>45517</v>
      </c>
      <c r="C378" s="60">
        <v>133.69999999999999</v>
      </c>
      <c r="D378" s="60">
        <v>99.5</v>
      </c>
      <c r="E378" s="60">
        <v>227.2</v>
      </c>
      <c r="F378" s="60">
        <v>355.5</v>
      </c>
      <c r="G378" s="60">
        <v>39.700000000000003</v>
      </c>
      <c r="H378" s="60">
        <v>209.9</v>
      </c>
      <c r="I378" s="60">
        <v>22.3</v>
      </c>
      <c r="J378" s="60">
        <v>84</v>
      </c>
      <c r="K378" s="60">
        <v>575.70000000000005</v>
      </c>
      <c r="L378" s="60">
        <v>22.3</v>
      </c>
      <c r="M378" s="60">
        <v>642.9</v>
      </c>
      <c r="P378" s="64">
        <f t="shared" si="56"/>
        <v>-2.8025432998728537E-2</v>
      </c>
      <c r="Q378" s="64">
        <f t="shared" si="57"/>
        <v>-2.9705154413915809E-2</v>
      </c>
      <c r="R378" s="64">
        <f t="shared" si="58"/>
        <v>-1.2248622076199086E-2</v>
      </c>
      <c r="S378" s="64">
        <f t="shared" si="59"/>
        <v>0</v>
      </c>
      <c r="T378" s="64">
        <f t="shared" si="60"/>
        <v>-2.9778875355611242E-2</v>
      </c>
      <c r="U378" s="64">
        <f t="shared" si="61"/>
        <v>-3.0035106132425844E-2</v>
      </c>
      <c r="V378" s="64">
        <f t="shared" si="62"/>
        <v>0</v>
      </c>
      <c r="W378" s="64">
        <f t="shared" si="63"/>
        <v>-1.1834457647002796E-2</v>
      </c>
      <c r="X378" s="64">
        <f t="shared" si="64"/>
        <v>4.8755102672319263E-3</v>
      </c>
      <c r="Y378" s="64">
        <f t="shared" si="65"/>
        <v>-2.655023209412084E-2</v>
      </c>
      <c r="Z378" s="64">
        <f t="shared" si="66"/>
        <v>-3.0333207946540201E-2</v>
      </c>
    </row>
    <row r="379" spans="1:26" x14ac:dyDescent="0.35">
      <c r="A379" s="4"/>
      <c r="B379" s="76">
        <v>45518</v>
      </c>
      <c r="C379" s="77">
        <v>143.5</v>
      </c>
      <c r="D379" s="77">
        <v>96.6</v>
      </c>
      <c r="E379" s="77">
        <v>234.4</v>
      </c>
      <c r="F379" s="77">
        <v>379.2</v>
      </c>
      <c r="G379" s="77">
        <v>41.4</v>
      </c>
      <c r="H379" s="77">
        <v>209.6</v>
      </c>
      <c r="I379" s="77">
        <v>23.5</v>
      </c>
      <c r="J379" s="77">
        <v>85.2</v>
      </c>
      <c r="K379" s="77">
        <v>558.5</v>
      </c>
      <c r="L379" s="77">
        <v>22.8</v>
      </c>
      <c r="M379" s="77">
        <v>644.29999999999995</v>
      </c>
      <c r="P379" s="64">
        <f t="shared" si="56"/>
        <v>7.0736551091778482E-2</v>
      </c>
      <c r="Q379" s="64">
        <f t="shared" si="57"/>
        <v>-2.9578902946074879E-2</v>
      </c>
      <c r="R379" s="64">
        <f t="shared" si="58"/>
        <v>3.1198370855861333E-2</v>
      </c>
      <c r="S379" s="64">
        <f t="shared" si="59"/>
        <v>6.4538521137571164E-2</v>
      </c>
      <c r="T379" s="64">
        <f t="shared" si="60"/>
        <v>4.1929693138123766E-2</v>
      </c>
      <c r="U379" s="64">
        <f t="shared" si="61"/>
        <v>-1.4302743797002353E-3</v>
      </c>
      <c r="V379" s="64">
        <f t="shared" si="62"/>
        <v>5.2413742684040136E-2</v>
      </c>
      <c r="W379" s="64">
        <f t="shared" si="63"/>
        <v>1.4184634991956381E-2</v>
      </c>
      <c r="X379" s="64">
        <f t="shared" si="64"/>
        <v>-3.0332073172508578E-2</v>
      </c>
      <c r="Y379" s="64">
        <f t="shared" si="65"/>
        <v>2.2173857494322075E-2</v>
      </c>
      <c r="Z379" s="64">
        <f t="shared" si="66"/>
        <v>2.175264996955644E-3</v>
      </c>
    </row>
    <row r="380" spans="1:26" x14ac:dyDescent="0.35">
      <c r="A380" s="4"/>
      <c r="B380" s="78">
        <v>45519</v>
      </c>
      <c r="C380" s="60">
        <v>142.5</v>
      </c>
      <c r="D380" s="60">
        <v>93.8</v>
      </c>
      <c r="E380" s="60">
        <v>234.9</v>
      </c>
      <c r="F380" s="60">
        <v>377</v>
      </c>
      <c r="G380" s="60">
        <v>42.5</v>
      </c>
      <c r="H380" s="60">
        <v>210.7</v>
      </c>
      <c r="I380" s="60">
        <v>22.8</v>
      </c>
      <c r="J380" s="60">
        <v>87.7</v>
      </c>
      <c r="K380" s="60">
        <v>549.4</v>
      </c>
      <c r="L380" s="60">
        <v>22.4</v>
      </c>
      <c r="M380" s="60">
        <v>649.20000000000005</v>
      </c>
      <c r="P380" s="64">
        <f t="shared" si="56"/>
        <v>-6.9930354909706373E-3</v>
      </c>
      <c r="Q380" s="64">
        <f t="shared" si="57"/>
        <v>-2.9413885206293341E-2</v>
      </c>
      <c r="R380" s="64">
        <f t="shared" si="58"/>
        <v>2.1308339620095072E-3</v>
      </c>
      <c r="S380" s="64">
        <f t="shared" si="59"/>
        <v>-5.8185829328559324E-3</v>
      </c>
      <c r="T380" s="64">
        <f t="shared" si="60"/>
        <v>2.6223195099102561E-2</v>
      </c>
      <c r="U380" s="64">
        <f t="shared" si="61"/>
        <v>5.2343683632563223E-3</v>
      </c>
      <c r="V380" s="64">
        <f t="shared" si="62"/>
        <v>-3.0239885189718121E-2</v>
      </c>
      <c r="W380" s="64">
        <f t="shared" si="63"/>
        <v>2.8920465542867233E-2</v>
      </c>
      <c r="X380" s="64">
        <f t="shared" si="64"/>
        <v>-1.6427844848081911E-2</v>
      </c>
      <c r="Y380" s="64">
        <f t="shared" si="65"/>
        <v>-1.7699577099400975E-2</v>
      </c>
      <c r="Z380" s="64">
        <f t="shared" si="66"/>
        <v>7.5763794958395034E-3</v>
      </c>
    </row>
    <row r="381" spans="1:26" x14ac:dyDescent="0.35">
      <c r="A381" s="4"/>
      <c r="B381" s="76">
        <v>45522</v>
      </c>
      <c r="C381" s="77">
        <v>138.30000000000001</v>
      </c>
      <c r="D381" s="77">
        <v>91</v>
      </c>
      <c r="E381" s="77">
        <v>228.6</v>
      </c>
      <c r="F381" s="77">
        <v>365.7</v>
      </c>
      <c r="G381" s="77">
        <v>41.3</v>
      </c>
      <c r="H381" s="77">
        <v>206.9</v>
      </c>
      <c r="I381" s="77">
        <v>22.2</v>
      </c>
      <c r="J381" s="77">
        <v>85.2</v>
      </c>
      <c r="K381" s="77">
        <v>560.79999999999995</v>
      </c>
      <c r="L381" s="77">
        <v>21.8</v>
      </c>
      <c r="M381" s="77">
        <v>630.20000000000005</v>
      </c>
      <c r="P381" s="64">
        <f t="shared" si="56"/>
        <v>-2.9916761037992578E-2</v>
      </c>
      <c r="Q381" s="64">
        <f t="shared" si="57"/>
        <v>-3.0305349495328922E-2</v>
      </c>
      <c r="R381" s="64">
        <f t="shared" si="58"/>
        <v>-2.7186140304156833E-2</v>
      </c>
      <c r="S381" s="64">
        <f t="shared" si="59"/>
        <v>-3.0431862292675273E-2</v>
      </c>
      <c r="T381" s="64">
        <f t="shared" si="60"/>
        <v>-2.8641575963384153E-2</v>
      </c>
      <c r="U381" s="64">
        <f t="shared" si="61"/>
        <v>-1.8199736058645898E-2</v>
      </c>
      <c r="V381" s="64">
        <f t="shared" si="62"/>
        <v>-2.6668247082161409E-2</v>
      </c>
      <c r="W381" s="64">
        <f t="shared" si="63"/>
        <v>-2.8920465542867292E-2</v>
      </c>
      <c r="X381" s="64">
        <f t="shared" si="64"/>
        <v>2.0537562059206826E-2</v>
      </c>
      <c r="Y381" s="64">
        <f t="shared" si="65"/>
        <v>-2.7150989065950745E-2</v>
      </c>
      <c r="Z381" s="64">
        <f t="shared" si="66"/>
        <v>-2.9703606317261877E-2</v>
      </c>
    </row>
    <row r="382" spans="1:26" x14ac:dyDescent="0.35">
      <c r="A382" s="4"/>
      <c r="B382" s="78">
        <v>45523</v>
      </c>
      <c r="C382" s="60">
        <v>134.6</v>
      </c>
      <c r="D382" s="60">
        <v>88.3</v>
      </c>
      <c r="E382" s="60">
        <v>230.4</v>
      </c>
      <c r="F382" s="60">
        <v>354.8</v>
      </c>
      <c r="G382" s="60">
        <v>40.1</v>
      </c>
      <c r="H382" s="60">
        <v>212.1</v>
      </c>
      <c r="I382" s="60">
        <v>21.7</v>
      </c>
      <c r="J382" s="60">
        <v>87.1</v>
      </c>
      <c r="K382" s="60">
        <v>572.4</v>
      </c>
      <c r="L382" s="60">
        <v>22.1</v>
      </c>
      <c r="M382" s="60">
        <v>624</v>
      </c>
      <c r="P382" s="64">
        <f t="shared" si="56"/>
        <v>-2.7117821460085217E-2</v>
      </c>
      <c r="Q382" s="64">
        <f t="shared" si="57"/>
        <v>-3.0119398906935716E-2</v>
      </c>
      <c r="R382" s="64">
        <f t="shared" si="58"/>
        <v>7.8431774610258787E-3</v>
      </c>
      <c r="S382" s="64">
        <f t="shared" si="59"/>
        <v>-3.0259074719911041E-2</v>
      </c>
      <c r="T382" s="64">
        <f t="shared" si="60"/>
        <v>-2.9486165654463426E-2</v>
      </c>
      <c r="U382" s="64">
        <f t="shared" si="61"/>
        <v>2.4822276819139455E-2</v>
      </c>
      <c r="V382" s="64">
        <f t="shared" si="62"/>
        <v>-2.2780028331819885E-2</v>
      </c>
      <c r="W382" s="64">
        <f t="shared" si="63"/>
        <v>2.2055450023186998E-2</v>
      </c>
      <c r="X382" s="64">
        <f t="shared" si="64"/>
        <v>2.0473711961915643E-2</v>
      </c>
      <c r="Y382" s="64">
        <f t="shared" si="65"/>
        <v>1.3667638728663835E-2</v>
      </c>
      <c r="Z382" s="64">
        <f t="shared" si="66"/>
        <v>-9.8868609537465842E-3</v>
      </c>
    </row>
    <row r="383" spans="1:26" x14ac:dyDescent="0.35">
      <c r="A383" s="4"/>
      <c r="B383" s="76">
        <v>45524</v>
      </c>
      <c r="C383" s="77">
        <v>131.6</v>
      </c>
      <c r="D383" s="77">
        <v>85.7</v>
      </c>
      <c r="E383" s="77">
        <v>230</v>
      </c>
      <c r="F383" s="77">
        <v>344.3</v>
      </c>
      <c r="G383" s="77">
        <v>38.9</v>
      </c>
      <c r="H383" s="77">
        <v>210.1</v>
      </c>
      <c r="I383" s="77">
        <v>21.1</v>
      </c>
      <c r="J383" s="77">
        <v>88.5</v>
      </c>
      <c r="K383" s="77">
        <v>558.20000000000005</v>
      </c>
      <c r="L383" s="77">
        <v>22.2</v>
      </c>
      <c r="M383" s="77">
        <v>620.20000000000005</v>
      </c>
      <c r="P383" s="64">
        <f t="shared" si="56"/>
        <v>-2.2540398319410637E-2</v>
      </c>
      <c r="Q383" s="64">
        <f t="shared" si="57"/>
        <v>-2.9887282006180193E-2</v>
      </c>
      <c r="R383" s="64">
        <f t="shared" si="58"/>
        <v>-1.7376198985408486E-3</v>
      </c>
      <c r="S383" s="64">
        <f t="shared" si="59"/>
        <v>-3.0040880090946364E-2</v>
      </c>
      <c r="T383" s="64">
        <f t="shared" si="60"/>
        <v>-3.0382083688122917E-2</v>
      </c>
      <c r="U383" s="64">
        <f t="shared" si="61"/>
        <v>-9.4742537196819861E-3</v>
      </c>
      <c r="V383" s="64">
        <f t="shared" si="62"/>
        <v>-2.8039220064392932E-2</v>
      </c>
      <c r="W383" s="64">
        <f t="shared" si="63"/>
        <v>1.5945668155426852E-2</v>
      </c>
      <c r="X383" s="64">
        <f t="shared" si="64"/>
        <v>-2.5120726580073902E-2</v>
      </c>
      <c r="Y383" s="64">
        <f t="shared" si="65"/>
        <v>4.514680354526613E-3</v>
      </c>
      <c r="Z383" s="64">
        <f t="shared" si="66"/>
        <v>-6.1083617030790746E-3</v>
      </c>
    </row>
    <row r="384" spans="1:26" x14ac:dyDescent="0.35">
      <c r="A384" s="4"/>
      <c r="B384" s="78">
        <v>45525</v>
      </c>
      <c r="C384" s="60">
        <v>127.7</v>
      </c>
      <c r="D384" s="60">
        <v>83.2</v>
      </c>
      <c r="E384" s="60">
        <v>227.3</v>
      </c>
      <c r="F384" s="60">
        <v>334</v>
      </c>
      <c r="G384" s="60">
        <v>37.799999999999997</v>
      </c>
      <c r="H384" s="60">
        <v>210.1</v>
      </c>
      <c r="I384" s="60">
        <v>20.5</v>
      </c>
      <c r="J384" s="60">
        <v>86.7</v>
      </c>
      <c r="K384" s="60">
        <v>541.5</v>
      </c>
      <c r="L384" s="60">
        <v>21.8</v>
      </c>
      <c r="M384" s="60">
        <v>602.1</v>
      </c>
      <c r="P384" s="64">
        <f t="shared" si="56"/>
        <v>-3.0083255852723145E-2</v>
      </c>
      <c r="Q384" s="64">
        <f t="shared" si="57"/>
        <v>-2.9605477776571198E-2</v>
      </c>
      <c r="R384" s="64">
        <f t="shared" si="58"/>
        <v>-1.1808578064697831E-2</v>
      </c>
      <c r="S384" s="64">
        <f t="shared" si="59"/>
        <v>-3.0372377367777707E-2</v>
      </c>
      <c r="T384" s="64">
        <f t="shared" si="60"/>
        <v>-2.8685147998858664E-2</v>
      </c>
      <c r="U384" s="64">
        <f t="shared" si="61"/>
        <v>0</v>
      </c>
      <c r="V384" s="64">
        <f t="shared" si="62"/>
        <v>-2.8848154337658392E-2</v>
      </c>
      <c r="W384" s="64">
        <f t="shared" si="63"/>
        <v>-2.0548668227387677E-2</v>
      </c>
      <c r="X384" s="64">
        <f t="shared" si="64"/>
        <v>-3.037425466117654E-2</v>
      </c>
      <c r="Y384" s="64">
        <f t="shared" si="65"/>
        <v>-1.818231908319036E-2</v>
      </c>
      <c r="Z384" s="64">
        <f t="shared" si="66"/>
        <v>-2.9618462195946414E-2</v>
      </c>
    </row>
    <row r="385" spans="1:26" x14ac:dyDescent="0.35">
      <c r="A385" s="4"/>
      <c r="B385" s="76">
        <v>45526</v>
      </c>
      <c r="C385" s="77">
        <v>128.5</v>
      </c>
      <c r="D385" s="77">
        <v>80.8</v>
      </c>
      <c r="E385" s="77">
        <v>230.3</v>
      </c>
      <c r="F385" s="77">
        <v>346.2</v>
      </c>
      <c r="G385" s="77">
        <v>38.5</v>
      </c>
      <c r="H385" s="77">
        <v>212.1</v>
      </c>
      <c r="I385" s="77">
        <v>21.1</v>
      </c>
      <c r="J385" s="77">
        <v>87.6</v>
      </c>
      <c r="K385" s="77">
        <v>538.20000000000005</v>
      </c>
      <c r="L385" s="77">
        <v>22.4</v>
      </c>
      <c r="M385" s="77">
        <v>613</v>
      </c>
      <c r="P385" s="64">
        <f t="shared" si="56"/>
        <v>6.2451412967808768E-3</v>
      </c>
      <c r="Q385" s="64">
        <f t="shared" si="57"/>
        <v>-2.9270382300113338E-2</v>
      </c>
      <c r="R385" s="64">
        <f t="shared" si="58"/>
        <v>1.3112075968141927E-2</v>
      </c>
      <c r="S385" s="64">
        <f t="shared" si="59"/>
        <v>3.5875649765408427E-2</v>
      </c>
      <c r="T385" s="64">
        <f t="shared" si="60"/>
        <v>1.8349138668196617E-2</v>
      </c>
      <c r="U385" s="64">
        <f t="shared" si="61"/>
        <v>9.4742537196821006E-3</v>
      </c>
      <c r="V385" s="64">
        <f t="shared" si="62"/>
        <v>2.8848154337658343E-2</v>
      </c>
      <c r="W385" s="64">
        <f t="shared" si="63"/>
        <v>1.0327114155849524E-2</v>
      </c>
      <c r="X385" s="64">
        <f t="shared" si="64"/>
        <v>-6.1128281482397857E-3</v>
      </c>
      <c r="Y385" s="64">
        <f t="shared" si="65"/>
        <v>2.7150989065950683E-2</v>
      </c>
      <c r="Z385" s="64">
        <f t="shared" si="66"/>
        <v>1.7941391465809309E-2</v>
      </c>
    </row>
    <row r="386" spans="1:26" x14ac:dyDescent="0.35">
      <c r="A386" s="4"/>
      <c r="B386" s="78">
        <v>45529</v>
      </c>
      <c r="C386" s="60">
        <v>130</v>
      </c>
      <c r="D386" s="60">
        <v>78.400000000000006</v>
      </c>
      <c r="E386" s="60">
        <v>234.6</v>
      </c>
      <c r="F386" s="60">
        <v>336.8</v>
      </c>
      <c r="G386" s="60">
        <v>39</v>
      </c>
      <c r="H386" s="60">
        <v>210.6</v>
      </c>
      <c r="I386" s="60">
        <v>20.7</v>
      </c>
      <c r="J386" s="60">
        <v>88.1</v>
      </c>
      <c r="K386" s="60">
        <v>545.79999999999995</v>
      </c>
      <c r="L386" s="60">
        <v>22.1</v>
      </c>
      <c r="M386" s="60">
        <v>631.20000000000005</v>
      </c>
      <c r="P386" s="64">
        <f t="shared" si="56"/>
        <v>1.160554612030789E-2</v>
      </c>
      <c r="Q386" s="64">
        <f t="shared" si="57"/>
        <v>-3.0153038170687443E-2</v>
      </c>
      <c r="R386" s="64">
        <f t="shared" si="58"/>
        <v>1.849912939273558E-2</v>
      </c>
      <c r="S386" s="64">
        <f t="shared" si="59"/>
        <v>-2.7527360373937132E-2</v>
      </c>
      <c r="T386" s="64">
        <f t="shared" si="60"/>
        <v>1.2903404835907782E-2</v>
      </c>
      <c r="U386" s="64">
        <f t="shared" si="61"/>
        <v>-7.0972618707616586E-3</v>
      </c>
      <c r="V386" s="64">
        <f t="shared" si="62"/>
        <v>-1.9139340210697509E-2</v>
      </c>
      <c r="W386" s="64">
        <f t="shared" si="63"/>
        <v>5.6915349997880551E-3</v>
      </c>
      <c r="X386" s="64">
        <f t="shared" si="64"/>
        <v>1.4022369981432555E-2</v>
      </c>
      <c r="Y386" s="64">
        <f t="shared" si="65"/>
        <v>-1.3483350337286875E-2</v>
      </c>
      <c r="Z386" s="64">
        <f t="shared" si="66"/>
        <v>2.9257833595453198E-2</v>
      </c>
    </row>
    <row r="387" spans="1:26" x14ac:dyDescent="0.35">
      <c r="A387" s="4"/>
      <c r="B387" s="76">
        <v>45531</v>
      </c>
      <c r="C387" s="77">
        <v>127.3</v>
      </c>
      <c r="D387" s="77">
        <v>86.2</v>
      </c>
      <c r="E387" s="77">
        <v>233.7</v>
      </c>
      <c r="F387" s="77">
        <v>329.8</v>
      </c>
      <c r="G387" s="77">
        <v>39.200000000000003</v>
      </c>
      <c r="H387" s="77">
        <v>212.8</v>
      </c>
      <c r="I387" s="77">
        <v>20.6</v>
      </c>
      <c r="J387" s="77">
        <v>95.6</v>
      </c>
      <c r="K387" s="77">
        <v>537.1</v>
      </c>
      <c r="L387" s="77">
        <v>22.5</v>
      </c>
      <c r="M387" s="77">
        <v>634</v>
      </c>
      <c r="P387" s="64">
        <f t="shared" si="56"/>
        <v>-2.0987944892221576E-2</v>
      </c>
      <c r="Q387" s="64">
        <f t="shared" si="57"/>
        <v>9.484625031328528E-2</v>
      </c>
      <c r="R387" s="64">
        <f t="shared" si="58"/>
        <v>-3.843694674562827E-3</v>
      </c>
      <c r="S387" s="64">
        <f t="shared" si="59"/>
        <v>-2.1002872242673148E-2</v>
      </c>
      <c r="T387" s="64">
        <f t="shared" si="60"/>
        <v>5.1151006667704089E-3</v>
      </c>
      <c r="U387" s="64">
        <f t="shared" si="61"/>
        <v>1.0392157767614204E-2</v>
      </c>
      <c r="V387" s="64">
        <f t="shared" si="62"/>
        <v>-4.8426244757879032E-3</v>
      </c>
      <c r="W387" s="64">
        <f t="shared" si="63"/>
        <v>8.1700287115221856E-2</v>
      </c>
      <c r="X387" s="64">
        <f t="shared" si="64"/>
        <v>-1.6068311362824328E-2</v>
      </c>
      <c r="Y387" s="64">
        <f t="shared" si="65"/>
        <v>1.7937700686667252E-2</v>
      </c>
      <c r="Z387" s="64">
        <f t="shared" si="66"/>
        <v>4.4261849055613825E-3</v>
      </c>
    </row>
    <row r="388" spans="1:26" x14ac:dyDescent="0.35">
      <c r="A388" s="4"/>
      <c r="B388" s="78">
        <v>45532</v>
      </c>
      <c r="C388" s="60">
        <v>133.1</v>
      </c>
      <c r="D388" s="60">
        <v>94.8</v>
      </c>
      <c r="E388" s="60">
        <v>234.5</v>
      </c>
      <c r="F388" s="60">
        <v>348.9</v>
      </c>
      <c r="G388" s="60">
        <v>39.200000000000003</v>
      </c>
      <c r="H388" s="60">
        <v>214.4</v>
      </c>
      <c r="I388" s="60">
        <v>20.7</v>
      </c>
      <c r="J388" s="60">
        <v>102.2</v>
      </c>
      <c r="K388" s="60">
        <v>548</v>
      </c>
      <c r="L388" s="60">
        <v>22.9</v>
      </c>
      <c r="M388" s="60">
        <v>672.9</v>
      </c>
      <c r="P388" s="64">
        <f t="shared" si="56"/>
        <v>4.455421983770505E-2</v>
      </c>
      <c r="Q388" s="64">
        <f t="shared" si="57"/>
        <v>9.5099231591328687E-2</v>
      </c>
      <c r="R388" s="64">
        <f t="shared" si="58"/>
        <v>3.4173463415217678E-3</v>
      </c>
      <c r="S388" s="64">
        <f t="shared" si="59"/>
        <v>5.6298938067229708E-2</v>
      </c>
      <c r="T388" s="64">
        <f t="shared" si="60"/>
        <v>0</v>
      </c>
      <c r="U388" s="64">
        <f t="shared" si="61"/>
        <v>7.4906717291576587E-3</v>
      </c>
      <c r="V388" s="64">
        <f t="shared" si="62"/>
        <v>4.8426244757879908E-3</v>
      </c>
      <c r="W388" s="64">
        <f t="shared" si="63"/>
        <v>6.6758857712248598E-2</v>
      </c>
      <c r="X388" s="64">
        <f t="shared" si="64"/>
        <v>2.0090990036601801E-2</v>
      </c>
      <c r="Y388" s="64">
        <f t="shared" si="65"/>
        <v>1.762160134981941E-2</v>
      </c>
      <c r="Z388" s="64">
        <f t="shared" si="66"/>
        <v>5.9547775757046291E-2</v>
      </c>
    </row>
    <row r="389" spans="1:26" x14ac:dyDescent="0.35">
      <c r="A389" s="4"/>
      <c r="B389" s="76">
        <v>45533</v>
      </c>
      <c r="C389" s="77">
        <v>134</v>
      </c>
      <c r="D389" s="77">
        <v>104.2</v>
      </c>
      <c r="E389" s="77">
        <v>233.5</v>
      </c>
      <c r="F389" s="77">
        <v>344</v>
      </c>
      <c r="G389" s="77">
        <v>39.9</v>
      </c>
      <c r="H389" s="77">
        <v>213.8</v>
      </c>
      <c r="I389" s="77">
        <v>21.8</v>
      </c>
      <c r="J389" s="77">
        <v>102.4</v>
      </c>
      <c r="K389" s="77">
        <v>563.5</v>
      </c>
      <c r="L389" s="77">
        <v>23.9</v>
      </c>
      <c r="M389" s="77">
        <v>696.9</v>
      </c>
      <c r="P389" s="64">
        <f t="shared" ref="P389:P452" si="67">LN(C389/C388)</f>
        <v>6.7390745498455192E-3</v>
      </c>
      <c r="Q389" s="64">
        <f t="shared" ref="Q389:Q452" si="68">LN(D389/D388)</f>
        <v>9.4542720058290439E-2</v>
      </c>
      <c r="R389" s="64">
        <f t="shared" ref="R389:R452" si="69">LN(E389/E388)</f>
        <v>-4.2735107773820497E-3</v>
      </c>
      <c r="S389" s="64">
        <f t="shared" ref="S389:S452" si="70">LN(F389/F388)</f>
        <v>-1.4143690819330061E-2</v>
      </c>
      <c r="T389" s="64">
        <f t="shared" ref="T389:T452" si="71">LN(G389/G388)</f>
        <v>1.7699577099400857E-2</v>
      </c>
      <c r="U389" s="64">
        <f t="shared" ref="U389:U452" si="72">LN(H389/H388)</f>
        <v>-2.8024306057020105E-3</v>
      </c>
      <c r="V389" s="64">
        <f t="shared" ref="V389:V452" si="73">LN(I389/I388)</f>
        <v>5.1776269523719949E-2</v>
      </c>
      <c r="W389" s="64">
        <f t="shared" ref="W389:W452" si="74">LN(J389/J388)</f>
        <v>1.9550348358032951E-3</v>
      </c>
      <c r="X389" s="64">
        <f t="shared" ref="X389:X452" si="75">LN(K389/K388)</f>
        <v>2.7892046531815384E-2</v>
      </c>
      <c r="Y389" s="64">
        <f t="shared" ref="Y389:Y452" si="76">LN(L389/L388)</f>
        <v>4.2741548377271114E-2</v>
      </c>
      <c r="Z389" s="64">
        <f t="shared" ref="Z389:Z452" si="77">LN(M389/M388)</f>
        <v>3.504519825020088E-2</v>
      </c>
    </row>
    <row r="390" spans="1:26" x14ac:dyDescent="0.35">
      <c r="A390" s="4"/>
      <c r="B390" s="78">
        <v>45536</v>
      </c>
      <c r="C390" s="60">
        <v>141.30000000000001</v>
      </c>
      <c r="D390" s="60">
        <v>112</v>
      </c>
      <c r="E390" s="60">
        <v>230.5</v>
      </c>
      <c r="F390" s="60">
        <v>343.1</v>
      </c>
      <c r="G390" s="60">
        <v>40.6</v>
      </c>
      <c r="H390" s="60">
        <v>215</v>
      </c>
      <c r="I390" s="60">
        <v>23.5</v>
      </c>
      <c r="J390" s="60">
        <v>101.8</v>
      </c>
      <c r="K390" s="60">
        <v>554.29999999999995</v>
      </c>
      <c r="L390" s="60">
        <v>24.5</v>
      </c>
      <c r="M390" s="60">
        <v>699.8</v>
      </c>
      <c r="P390" s="64">
        <f t="shared" si="67"/>
        <v>5.304548973957042E-2</v>
      </c>
      <c r="Q390" s="64">
        <f t="shared" si="68"/>
        <v>7.218674197582807E-2</v>
      </c>
      <c r="R390" s="64">
        <f t="shared" si="69"/>
        <v>-1.2931214672248779E-2</v>
      </c>
      <c r="S390" s="64">
        <f t="shared" si="70"/>
        <v>-2.6197075089942354E-3</v>
      </c>
      <c r="T390" s="64">
        <f t="shared" si="71"/>
        <v>1.7391742711869239E-2</v>
      </c>
      <c r="U390" s="64">
        <f t="shared" si="72"/>
        <v>5.5970295367178133E-3</v>
      </c>
      <c r="V390" s="64">
        <f t="shared" si="73"/>
        <v>7.5090451355069823E-2</v>
      </c>
      <c r="W390" s="64">
        <f t="shared" si="74"/>
        <v>-5.8766084889851538E-3</v>
      </c>
      <c r="X390" s="64">
        <f t="shared" si="75"/>
        <v>-1.6461277054072077E-2</v>
      </c>
      <c r="Y390" s="64">
        <f t="shared" si="76"/>
        <v>2.4794658613216274E-2</v>
      </c>
      <c r="Z390" s="64">
        <f t="shared" si="77"/>
        <v>4.1526514891144428E-3</v>
      </c>
    </row>
    <row r="391" spans="1:26" x14ac:dyDescent="0.35">
      <c r="A391" s="4"/>
      <c r="B391" s="76">
        <v>45537</v>
      </c>
      <c r="C391" s="77">
        <v>144.69999999999999</v>
      </c>
      <c r="D391" s="77">
        <v>116.1</v>
      </c>
      <c r="E391" s="77">
        <v>230.3</v>
      </c>
      <c r="F391" s="77">
        <v>342.9</v>
      </c>
      <c r="G391" s="77">
        <v>39.700000000000003</v>
      </c>
      <c r="H391" s="77">
        <v>215.8</v>
      </c>
      <c r="I391" s="77">
        <v>22.8</v>
      </c>
      <c r="J391" s="77">
        <v>104.2</v>
      </c>
      <c r="K391" s="77">
        <v>550.20000000000005</v>
      </c>
      <c r="L391" s="77">
        <v>23.6</v>
      </c>
      <c r="M391" s="77">
        <v>705.8</v>
      </c>
      <c r="P391" s="64">
        <f t="shared" si="67"/>
        <v>2.377734394695627E-2</v>
      </c>
      <c r="Q391" s="64">
        <f t="shared" si="68"/>
        <v>3.5953017408751252E-2</v>
      </c>
      <c r="R391" s="64">
        <f t="shared" si="69"/>
        <v>-8.6805561006359161E-4</v>
      </c>
      <c r="S391" s="64">
        <f t="shared" si="70"/>
        <v>-5.8309039552946083E-4</v>
      </c>
      <c r="T391" s="64">
        <f t="shared" si="71"/>
        <v>-2.2416878914542145E-2</v>
      </c>
      <c r="U391" s="64">
        <f t="shared" si="72"/>
        <v>3.7140246963716086E-3</v>
      </c>
      <c r="V391" s="64">
        <f t="shared" si="73"/>
        <v>-3.0239885189718121E-2</v>
      </c>
      <c r="W391" s="64">
        <f t="shared" si="74"/>
        <v>2.3302025202844329E-2</v>
      </c>
      <c r="X391" s="64">
        <f t="shared" si="75"/>
        <v>-7.4242079352846201E-3</v>
      </c>
      <c r="Y391" s="64">
        <f t="shared" si="76"/>
        <v>-3.7426405519116912E-2</v>
      </c>
      <c r="Z391" s="64">
        <f t="shared" si="77"/>
        <v>8.5373313075820158E-3</v>
      </c>
    </row>
    <row r="392" spans="1:26" x14ac:dyDescent="0.35">
      <c r="A392" s="4"/>
      <c r="B392" s="78">
        <v>45538</v>
      </c>
      <c r="C392" s="60">
        <v>145.5</v>
      </c>
      <c r="D392" s="60">
        <v>123.2</v>
      </c>
      <c r="E392" s="60">
        <v>230.8</v>
      </c>
      <c r="F392" s="60">
        <v>343.4</v>
      </c>
      <c r="G392" s="60">
        <v>39.5</v>
      </c>
      <c r="H392" s="60">
        <v>215.1</v>
      </c>
      <c r="I392" s="60">
        <v>22.2</v>
      </c>
      <c r="J392" s="60">
        <v>101.9</v>
      </c>
      <c r="K392" s="60">
        <v>545.79999999999995</v>
      </c>
      <c r="L392" s="60">
        <v>23.9</v>
      </c>
      <c r="M392" s="60">
        <v>729.1</v>
      </c>
      <c r="P392" s="64">
        <f t="shared" si="67"/>
        <v>5.513452974109133E-3</v>
      </c>
      <c r="Q392" s="64">
        <f t="shared" si="68"/>
        <v>5.9357162395573738E-2</v>
      </c>
      <c r="R392" s="64">
        <f t="shared" si="69"/>
        <v>2.1687278073049478E-3</v>
      </c>
      <c r="S392" s="64">
        <f t="shared" si="70"/>
        <v>1.4570889945004579E-3</v>
      </c>
      <c r="T392" s="64">
        <f t="shared" si="71"/>
        <v>-5.0505157860685915E-3</v>
      </c>
      <c r="U392" s="64">
        <f t="shared" si="72"/>
        <v>-3.2490165503500537E-3</v>
      </c>
      <c r="V392" s="64">
        <f t="shared" si="73"/>
        <v>-2.6668247082161409E-2</v>
      </c>
      <c r="W392" s="64">
        <f t="shared" si="74"/>
        <v>-2.2320189090587358E-2</v>
      </c>
      <c r="X392" s="64">
        <f t="shared" si="75"/>
        <v>-8.0292402162361887E-3</v>
      </c>
      <c r="Y392" s="64">
        <f t="shared" si="76"/>
        <v>1.2631746905900564E-2</v>
      </c>
      <c r="Z392" s="64">
        <f t="shared" si="77"/>
        <v>3.2478985571214952E-2</v>
      </c>
    </row>
    <row r="393" spans="1:26" x14ac:dyDescent="0.35">
      <c r="A393" s="4"/>
      <c r="B393" s="76">
        <v>45539</v>
      </c>
      <c r="C393" s="77">
        <v>139.69999999999999</v>
      </c>
      <c r="D393" s="77">
        <v>125.8</v>
      </c>
      <c r="E393" s="77">
        <v>231.5</v>
      </c>
      <c r="F393" s="77">
        <v>340.3</v>
      </c>
      <c r="G393" s="77">
        <v>39</v>
      </c>
      <c r="H393" s="77">
        <v>210</v>
      </c>
      <c r="I393" s="77">
        <v>22.2</v>
      </c>
      <c r="J393" s="77">
        <v>96.7</v>
      </c>
      <c r="K393" s="77">
        <v>543.1</v>
      </c>
      <c r="L393" s="77">
        <v>23.7</v>
      </c>
      <c r="M393" s="77">
        <v>709</v>
      </c>
      <c r="P393" s="64">
        <f t="shared" si="67"/>
        <v>-4.0678820348631156E-2</v>
      </c>
      <c r="Q393" s="64">
        <f t="shared" si="68"/>
        <v>2.0884293166920712E-2</v>
      </c>
      <c r="R393" s="64">
        <f t="shared" si="69"/>
        <v>3.028338892344132E-3</v>
      </c>
      <c r="S393" s="64">
        <f t="shared" si="70"/>
        <v>-9.0683669565150612E-3</v>
      </c>
      <c r="T393" s="64">
        <f t="shared" si="71"/>
        <v>-1.2739025777429714E-2</v>
      </c>
      <c r="U393" s="64">
        <f t="shared" si="72"/>
        <v>-2.3995505556215692E-2</v>
      </c>
      <c r="V393" s="64">
        <f t="shared" si="73"/>
        <v>0</v>
      </c>
      <c r="W393" s="64">
        <f t="shared" si="74"/>
        <v>-5.2378537769430515E-2</v>
      </c>
      <c r="X393" s="64">
        <f t="shared" si="75"/>
        <v>-4.9591432334383729E-3</v>
      </c>
      <c r="Y393" s="64">
        <f t="shared" si="76"/>
        <v>-8.4034107963795041E-3</v>
      </c>
      <c r="Z393" s="64">
        <f t="shared" si="77"/>
        <v>-2.795537028025713E-2</v>
      </c>
    </row>
    <row r="394" spans="1:26" x14ac:dyDescent="0.35">
      <c r="A394" s="4"/>
      <c r="B394" s="78">
        <v>45540</v>
      </c>
      <c r="C394" s="60">
        <v>140.69999999999999</v>
      </c>
      <c r="D394" s="60">
        <v>126.6</v>
      </c>
      <c r="E394" s="60">
        <v>230.5</v>
      </c>
      <c r="F394" s="60">
        <v>338.4</v>
      </c>
      <c r="G394" s="60">
        <v>38.700000000000003</v>
      </c>
      <c r="H394" s="60">
        <v>209.5</v>
      </c>
      <c r="I394" s="60">
        <v>20.8</v>
      </c>
      <c r="J394" s="60">
        <v>99.2</v>
      </c>
      <c r="K394" s="60">
        <v>537.4</v>
      </c>
      <c r="L394" s="60">
        <v>23.4</v>
      </c>
      <c r="M394" s="60">
        <v>675.1</v>
      </c>
      <c r="P394" s="64">
        <f t="shared" si="67"/>
        <v>7.1326978574272866E-3</v>
      </c>
      <c r="Q394" s="64">
        <f t="shared" si="68"/>
        <v>6.3391654437356757E-3</v>
      </c>
      <c r="R394" s="64">
        <f t="shared" si="69"/>
        <v>-4.3290110895855809E-3</v>
      </c>
      <c r="S394" s="64">
        <f t="shared" si="70"/>
        <v>-5.5989537747918776E-3</v>
      </c>
      <c r="T394" s="64">
        <f t="shared" si="71"/>
        <v>-7.7220460939102778E-3</v>
      </c>
      <c r="U394" s="64">
        <f t="shared" si="72"/>
        <v>-2.3837913552762504E-3</v>
      </c>
      <c r="V394" s="64">
        <f t="shared" si="73"/>
        <v>-6.513930217096138E-2</v>
      </c>
      <c r="W394" s="64">
        <f t="shared" si="74"/>
        <v>2.55246118315785E-2</v>
      </c>
      <c r="X394" s="64">
        <f t="shared" si="75"/>
        <v>-1.0550768859408796E-2</v>
      </c>
      <c r="Y394" s="64">
        <f t="shared" si="76"/>
        <v>-1.2739025777429826E-2</v>
      </c>
      <c r="Z394" s="64">
        <f t="shared" si="77"/>
        <v>-4.899469848430265E-2</v>
      </c>
    </row>
    <row r="395" spans="1:26" x14ac:dyDescent="0.35">
      <c r="A395" s="4"/>
      <c r="B395" s="76">
        <v>45543</v>
      </c>
      <c r="C395" s="77">
        <v>136.5</v>
      </c>
      <c r="D395" s="77">
        <v>127.7</v>
      </c>
      <c r="E395" s="77">
        <v>229.1</v>
      </c>
      <c r="F395" s="77">
        <v>340.1</v>
      </c>
      <c r="G395" s="77">
        <v>37.6</v>
      </c>
      <c r="H395" s="77">
        <v>207.7</v>
      </c>
      <c r="I395" s="77">
        <v>20.100000000000001</v>
      </c>
      <c r="J395" s="77">
        <v>102</v>
      </c>
      <c r="K395" s="77">
        <v>529.20000000000005</v>
      </c>
      <c r="L395" s="77">
        <v>23.4</v>
      </c>
      <c r="M395" s="77">
        <v>655.7</v>
      </c>
      <c r="P395" s="64">
        <f t="shared" si="67"/>
        <v>-3.0305349495328922E-2</v>
      </c>
      <c r="Q395" s="64">
        <f t="shared" si="68"/>
        <v>8.6512533284178652E-3</v>
      </c>
      <c r="R395" s="64">
        <f t="shared" si="69"/>
        <v>-6.0922729772534198E-3</v>
      </c>
      <c r="S395" s="64">
        <f t="shared" si="70"/>
        <v>5.0110642810816345E-3</v>
      </c>
      <c r="T395" s="64">
        <f t="shared" si="71"/>
        <v>-2.8835549639887381E-2</v>
      </c>
      <c r="U395" s="64">
        <f t="shared" si="72"/>
        <v>-8.6290084801258007E-3</v>
      </c>
      <c r="V395" s="64">
        <f t="shared" si="73"/>
        <v>-3.4233171642242211E-2</v>
      </c>
      <c r="W395" s="64">
        <f t="shared" si="74"/>
        <v>2.7834798993443838E-2</v>
      </c>
      <c r="X395" s="64">
        <f t="shared" si="75"/>
        <v>-1.537626394059011E-2</v>
      </c>
      <c r="Y395" s="64">
        <f t="shared" si="76"/>
        <v>0</v>
      </c>
      <c r="Z395" s="64">
        <f t="shared" si="77"/>
        <v>-2.9157460778251078E-2</v>
      </c>
    </row>
    <row r="396" spans="1:26" x14ac:dyDescent="0.35">
      <c r="A396" s="4"/>
      <c r="B396" s="78">
        <v>45544</v>
      </c>
      <c r="C396" s="60">
        <v>134.30000000000001</v>
      </c>
      <c r="D396" s="60">
        <v>129.69999999999999</v>
      </c>
      <c r="E396" s="60">
        <v>229.7</v>
      </c>
      <c r="F396" s="60">
        <v>338.7</v>
      </c>
      <c r="G396" s="60">
        <v>37.299999999999997</v>
      </c>
      <c r="H396" s="60">
        <v>207</v>
      </c>
      <c r="I396" s="60">
        <v>19.7</v>
      </c>
      <c r="J396" s="60">
        <v>102</v>
      </c>
      <c r="K396" s="60">
        <v>523.70000000000005</v>
      </c>
      <c r="L396" s="60">
        <v>23.8</v>
      </c>
      <c r="M396" s="60">
        <v>647.79999999999995</v>
      </c>
      <c r="P396" s="64">
        <f t="shared" si="67"/>
        <v>-1.6248511095822475E-2</v>
      </c>
      <c r="Q396" s="64">
        <f t="shared" si="68"/>
        <v>1.5540328283904578E-2</v>
      </c>
      <c r="R396" s="64">
        <f t="shared" si="69"/>
        <v>2.6155202356027739E-3</v>
      </c>
      <c r="S396" s="64">
        <f t="shared" si="70"/>
        <v>-4.1249321894238078E-3</v>
      </c>
      <c r="T396" s="64">
        <f t="shared" si="71"/>
        <v>-8.010723746079083E-3</v>
      </c>
      <c r="U396" s="64">
        <f t="shared" si="72"/>
        <v>-3.3759376166974534E-3</v>
      </c>
      <c r="V396" s="64">
        <f t="shared" si="73"/>
        <v>-2.0101179321087379E-2</v>
      </c>
      <c r="W396" s="64">
        <f t="shared" si="74"/>
        <v>0</v>
      </c>
      <c r="X396" s="64">
        <f t="shared" si="75"/>
        <v>-1.0447430955358626E-2</v>
      </c>
      <c r="Y396" s="64">
        <f t="shared" si="76"/>
        <v>1.6949558313773424E-2</v>
      </c>
      <c r="Z396" s="64">
        <f t="shared" si="77"/>
        <v>-1.2121360532344963E-2</v>
      </c>
    </row>
    <row r="397" spans="1:26" x14ac:dyDescent="0.35">
      <c r="A397" s="4"/>
      <c r="B397" s="76">
        <v>45545</v>
      </c>
      <c r="C397" s="77">
        <v>147.69999999999999</v>
      </c>
      <c r="D397" s="77">
        <v>142.6</v>
      </c>
      <c r="E397" s="77">
        <v>230.9</v>
      </c>
      <c r="F397" s="77">
        <v>339.8</v>
      </c>
      <c r="G397" s="77">
        <v>37.299999999999997</v>
      </c>
      <c r="H397" s="77">
        <v>207.1</v>
      </c>
      <c r="I397" s="77">
        <v>19.7</v>
      </c>
      <c r="J397" s="77">
        <v>101.9</v>
      </c>
      <c r="K397" s="77">
        <v>530.6</v>
      </c>
      <c r="L397" s="77">
        <v>24.3</v>
      </c>
      <c r="M397" s="77">
        <v>651.9</v>
      </c>
      <c r="P397" s="64">
        <f t="shared" si="67"/>
        <v>9.5107086008142078E-2</v>
      </c>
      <c r="Q397" s="64">
        <f t="shared" si="68"/>
        <v>9.4819416657797445E-2</v>
      </c>
      <c r="R397" s="64">
        <f t="shared" si="69"/>
        <v>5.2106066653972568E-3</v>
      </c>
      <c r="S397" s="64">
        <f t="shared" si="70"/>
        <v>3.242449414105618E-3</v>
      </c>
      <c r="T397" s="64">
        <f t="shared" si="71"/>
        <v>0</v>
      </c>
      <c r="U397" s="64">
        <f t="shared" si="72"/>
        <v>4.8297513616944932E-4</v>
      </c>
      <c r="V397" s="64">
        <f t="shared" si="73"/>
        <v>0</v>
      </c>
      <c r="W397" s="64">
        <f t="shared" si="74"/>
        <v>-9.8087305559194809E-4</v>
      </c>
      <c r="X397" s="64">
        <f t="shared" si="75"/>
        <v>1.3089440418197183E-2</v>
      </c>
      <c r="Y397" s="64">
        <f t="shared" si="76"/>
        <v>2.0790769669073689E-2</v>
      </c>
      <c r="Z397" s="64">
        <f t="shared" si="77"/>
        <v>6.3091691932647556E-3</v>
      </c>
    </row>
    <row r="398" spans="1:26" x14ac:dyDescent="0.35">
      <c r="A398" s="4"/>
      <c r="B398" s="78">
        <v>45546</v>
      </c>
      <c r="C398" s="60">
        <v>159.69999999999999</v>
      </c>
      <c r="D398" s="60">
        <v>156.80000000000001</v>
      </c>
      <c r="E398" s="60">
        <v>231.2</v>
      </c>
      <c r="F398" s="60">
        <v>336.4</v>
      </c>
      <c r="G398" s="60">
        <v>37.6</v>
      </c>
      <c r="H398" s="60">
        <v>208.4</v>
      </c>
      <c r="I398" s="60">
        <v>19.899999999999999</v>
      </c>
      <c r="J398" s="60">
        <v>99.9</v>
      </c>
      <c r="K398" s="60">
        <v>570.29999999999995</v>
      </c>
      <c r="L398" s="60">
        <v>24.6</v>
      </c>
      <c r="M398" s="60">
        <v>642.20000000000005</v>
      </c>
      <c r="P398" s="64">
        <f t="shared" si="67"/>
        <v>7.8113865683632711E-2</v>
      </c>
      <c r="Q398" s="64">
        <f t="shared" si="68"/>
        <v>9.4927599936112092E-2</v>
      </c>
      <c r="R398" s="64">
        <f t="shared" si="69"/>
        <v>1.298420437772718E-3</v>
      </c>
      <c r="S398" s="64">
        <f t="shared" si="70"/>
        <v>-1.0056281139038723E-2</v>
      </c>
      <c r="T398" s="64">
        <f t="shared" si="71"/>
        <v>8.010723746078979E-3</v>
      </c>
      <c r="U398" s="64">
        <f t="shared" si="72"/>
        <v>6.2575414776735137E-3</v>
      </c>
      <c r="V398" s="64">
        <f t="shared" si="73"/>
        <v>1.0101095986503919E-2</v>
      </c>
      <c r="W398" s="64">
        <f t="shared" si="74"/>
        <v>-1.9822254574171333E-2</v>
      </c>
      <c r="X398" s="64">
        <f t="shared" si="75"/>
        <v>7.2154096458853859E-2</v>
      </c>
      <c r="Y398" s="64">
        <f t="shared" si="76"/>
        <v>1.2270092591814401E-2</v>
      </c>
      <c r="Z398" s="64">
        <f t="shared" si="77"/>
        <v>-1.4991394275080002E-2</v>
      </c>
    </row>
    <row r="399" spans="1:26" x14ac:dyDescent="0.35">
      <c r="A399" s="4"/>
      <c r="B399" s="76">
        <v>45547</v>
      </c>
      <c r="C399" s="77">
        <v>161.80000000000001</v>
      </c>
      <c r="D399" s="77">
        <v>166.6</v>
      </c>
      <c r="E399" s="77">
        <v>230.8</v>
      </c>
      <c r="F399" s="77">
        <v>331.6</v>
      </c>
      <c r="G399" s="77">
        <v>37.700000000000003</v>
      </c>
      <c r="H399" s="77">
        <v>206.1</v>
      </c>
      <c r="I399" s="77">
        <v>19.600000000000001</v>
      </c>
      <c r="J399" s="77">
        <v>99.1</v>
      </c>
      <c r="K399" s="77">
        <v>595.4</v>
      </c>
      <c r="L399" s="77">
        <v>24.5</v>
      </c>
      <c r="M399" s="77">
        <v>644.20000000000005</v>
      </c>
      <c r="P399" s="64">
        <f t="shared" si="67"/>
        <v>1.3063949403424651E-2</v>
      </c>
      <c r="Q399" s="64">
        <f t="shared" si="68"/>
        <v>6.0624621816434632E-2</v>
      </c>
      <c r="R399" s="64">
        <f t="shared" si="69"/>
        <v>-1.7316021642778238E-3</v>
      </c>
      <c r="S399" s="64">
        <f t="shared" si="70"/>
        <v>-1.4371504837652899E-2</v>
      </c>
      <c r="T399" s="64">
        <f t="shared" si="71"/>
        <v>2.6560440581162104E-3</v>
      </c>
      <c r="U399" s="64">
        <f t="shared" si="72"/>
        <v>-1.1097821982798534E-2</v>
      </c>
      <c r="V399" s="64">
        <f t="shared" si="73"/>
        <v>-1.5190165493975007E-2</v>
      </c>
      <c r="W399" s="64">
        <f t="shared" si="74"/>
        <v>-8.0402443185656827E-3</v>
      </c>
      <c r="X399" s="64">
        <f t="shared" si="75"/>
        <v>4.3070910419182838E-2</v>
      </c>
      <c r="Y399" s="64">
        <f t="shared" si="76"/>
        <v>-4.0733253876358982E-3</v>
      </c>
      <c r="Z399" s="64">
        <f t="shared" si="77"/>
        <v>3.1094552416849911E-3</v>
      </c>
    </row>
    <row r="400" spans="1:26" x14ac:dyDescent="0.35">
      <c r="A400" s="4"/>
      <c r="B400" s="78">
        <v>45550</v>
      </c>
      <c r="C400" s="60">
        <v>160.9</v>
      </c>
      <c r="D400" s="60">
        <v>176.5</v>
      </c>
      <c r="E400" s="60">
        <v>229.5</v>
      </c>
      <c r="F400" s="60">
        <v>334.1</v>
      </c>
      <c r="G400" s="60">
        <v>37.799999999999997</v>
      </c>
      <c r="H400" s="60">
        <v>206.5</v>
      </c>
      <c r="I400" s="60">
        <v>19.100000000000001</v>
      </c>
      <c r="J400" s="60">
        <v>99.7</v>
      </c>
      <c r="K400" s="60">
        <v>563.20000000000005</v>
      </c>
      <c r="L400" s="60">
        <v>24</v>
      </c>
      <c r="M400" s="60">
        <v>650.4</v>
      </c>
      <c r="P400" s="64">
        <f t="shared" si="67"/>
        <v>-5.5779506260537834E-3</v>
      </c>
      <c r="Q400" s="64">
        <f t="shared" si="68"/>
        <v>5.7725146640609272E-2</v>
      </c>
      <c r="R400" s="64">
        <f t="shared" si="69"/>
        <v>-5.6485051333447153E-3</v>
      </c>
      <c r="S400" s="64">
        <f t="shared" si="70"/>
        <v>7.5109261015709056E-3</v>
      </c>
      <c r="T400" s="64">
        <f t="shared" si="71"/>
        <v>2.6490081715768625E-3</v>
      </c>
      <c r="U400" s="64">
        <f t="shared" si="72"/>
        <v>1.9389245046742267E-3</v>
      </c>
      <c r="V400" s="64">
        <f t="shared" si="73"/>
        <v>-2.5841231183887328E-2</v>
      </c>
      <c r="W400" s="64">
        <f t="shared" si="74"/>
        <v>6.0362356318504626E-3</v>
      </c>
      <c r="X400" s="64">
        <f t="shared" si="75"/>
        <v>-5.5598643737843276E-2</v>
      </c>
      <c r="Y400" s="64">
        <f t="shared" si="76"/>
        <v>-2.0619287202735703E-2</v>
      </c>
      <c r="Z400" s="64">
        <f t="shared" si="77"/>
        <v>9.578321336502325E-3</v>
      </c>
    </row>
    <row r="401" spans="1:26" x14ac:dyDescent="0.35">
      <c r="A401" s="4"/>
      <c r="B401" s="76">
        <v>45552</v>
      </c>
      <c r="C401" s="77">
        <v>159</v>
      </c>
      <c r="D401" s="77">
        <v>173.2</v>
      </c>
      <c r="E401" s="77">
        <v>229.9</v>
      </c>
      <c r="F401" s="77">
        <v>330.8</v>
      </c>
      <c r="G401" s="77">
        <v>38.299999999999997</v>
      </c>
      <c r="H401" s="77">
        <v>203.5</v>
      </c>
      <c r="I401" s="77">
        <v>19.399999999999999</v>
      </c>
      <c r="J401" s="77">
        <v>97.1</v>
      </c>
      <c r="K401" s="77">
        <v>551.4</v>
      </c>
      <c r="L401" s="77">
        <v>23.6</v>
      </c>
      <c r="M401" s="77">
        <v>637.6</v>
      </c>
      <c r="P401" s="64">
        <f t="shared" si="67"/>
        <v>-1.1878851778106067E-2</v>
      </c>
      <c r="Q401" s="64">
        <f t="shared" si="68"/>
        <v>-1.8873880245016763E-2</v>
      </c>
      <c r="R401" s="64">
        <f t="shared" si="69"/>
        <v>1.7414022685360868E-3</v>
      </c>
      <c r="S401" s="64">
        <f t="shared" si="70"/>
        <v>-9.9263862131746781E-3</v>
      </c>
      <c r="T401" s="64">
        <f t="shared" si="71"/>
        <v>1.3140793561058328E-2</v>
      </c>
      <c r="U401" s="64">
        <f t="shared" si="72"/>
        <v>-1.4634407518437809E-2</v>
      </c>
      <c r="V401" s="64">
        <f t="shared" si="73"/>
        <v>1.5584731016698111E-2</v>
      </c>
      <c r="W401" s="64">
        <f t="shared" si="74"/>
        <v>-2.6424301670513496E-2</v>
      </c>
      <c r="X401" s="64">
        <f t="shared" si="75"/>
        <v>-2.1174306254136434E-2</v>
      </c>
      <c r="Y401" s="64">
        <f t="shared" si="76"/>
        <v>-1.6807118316381174E-2</v>
      </c>
      <c r="Z401" s="64">
        <f t="shared" si="77"/>
        <v>-1.9876430757595508E-2</v>
      </c>
    </row>
    <row r="402" spans="1:26" x14ac:dyDescent="0.35">
      <c r="A402" s="4"/>
      <c r="B402" s="78">
        <v>45553</v>
      </c>
      <c r="C402" s="60">
        <v>157.5</v>
      </c>
      <c r="D402" s="60">
        <v>174.4</v>
      </c>
      <c r="E402" s="60">
        <v>229.9</v>
      </c>
      <c r="F402" s="60">
        <v>328.5</v>
      </c>
      <c r="G402" s="60">
        <v>37.299999999999997</v>
      </c>
      <c r="H402" s="60">
        <v>198.3</v>
      </c>
      <c r="I402" s="60">
        <v>19.399999999999999</v>
      </c>
      <c r="J402" s="60">
        <v>98.7</v>
      </c>
      <c r="K402" s="60">
        <v>573</v>
      </c>
      <c r="L402" s="60">
        <v>23.6</v>
      </c>
      <c r="M402" s="60">
        <v>620.9</v>
      </c>
      <c r="P402" s="64">
        <f t="shared" si="67"/>
        <v>-9.47874395454377E-3</v>
      </c>
      <c r="Q402" s="64">
        <f t="shared" si="68"/>
        <v>6.9045153465444858E-3</v>
      </c>
      <c r="R402" s="64">
        <f t="shared" si="69"/>
        <v>0</v>
      </c>
      <c r="S402" s="64">
        <f t="shared" si="70"/>
        <v>-6.9771252248710868E-3</v>
      </c>
      <c r="T402" s="64">
        <f t="shared" si="71"/>
        <v>-2.6456569536830468E-2</v>
      </c>
      <c r="U402" s="64">
        <f t="shared" si="72"/>
        <v>-2.5884969356899285E-2</v>
      </c>
      <c r="V402" s="64">
        <f t="shared" si="73"/>
        <v>0</v>
      </c>
      <c r="W402" s="64">
        <f t="shared" si="74"/>
        <v>1.634357114215676E-2</v>
      </c>
      <c r="X402" s="64">
        <f t="shared" si="75"/>
        <v>3.8425218125043181E-2</v>
      </c>
      <c r="Y402" s="64">
        <f t="shared" si="76"/>
        <v>0</v>
      </c>
      <c r="Z402" s="64">
        <f t="shared" si="77"/>
        <v>-2.6541089105158254E-2</v>
      </c>
    </row>
    <row r="403" spans="1:26" x14ac:dyDescent="0.35">
      <c r="A403" s="4"/>
      <c r="B403" s="76">
        <v>45554</v>
      </c>
      <c r="C403" s="77">
        <v>164.1</v>
      </c>
      <c r="D403" s="77">
        <v>171.6</v>
      </c>
      <c r="E403" s="77">
        <v>230.5</v>
      </c>
      <c r="F403" s="77">
        <v>343.4</v>
      </c>
      <c r="G403" s="77">
        <v>38.200000000000003</v>
      </c>
      <c r="H403" s="77">
        <v>203.9</v>
      </c>
      <c r="I403" s="77">
        <v>19.100000000000001</v>
      </c>
      <c r="J403" s="77">
        <v>101.4</v>
      </c>
      <c r="K403" s="77">
        <v>554.20000000000005</v>
      </c>
      <c r="L403" s="77">
        <v>23.6</v>
      </c>
      <c r="M403" s="77">
        <v>636.4</v>
      </c>
      <c r="P403" s="64">
        <f t="shared" si="67"/>
        <v>4.1050539830357446E-2</v>
      </c>
      <c r="Q403" s="64">
        <f t="shared" si="68"/>
        <v>-1.618532442101742E-2</v>
      </c>
      <c r="R403" s="64">
        <f t="shared" si="69"/>
        <v>2.6064306675672778E-3</v>
      </c>
      <c r="S403" s="64">
        <f t="shared" si="70"/>
        <v>4.4359110538709834E-2</v>
      </c>
      <c r="T403" s="64">
        <f t="shared" si="71"/>
        <v>2.3842188962759872E-2</v>
      </c>
      <c r="U403" s="64">
        <f t="shared" si="72"/>
        <v>2.7848642054659253E-2</v>
      </c>
      <c r="V403" s="64">
        <f t="shared" si="73"/>
        <v>-1.558473101669809E-2</v>
      </c>
      <c r="W403" s="64">
        <f t="shared" si="74"/>
        <v>2.6988144717646975E-2</v>
      </c>
      <c r="X403" s="64">
        <f t="shared" si="75"/>
        <v>-3.3360084285861479E-2</v>
      </c>
      <c r="Y403" s="64">
        <f t="shared" si="76"/>
        <v>0</v>
      </c>
      <c r="Z403" s="64">
        <f t="shared" si="77"/>
        <v>2.4657258092784733E-2</v>
      </c>
    </row>
    <row r="404" spans="1:26" x14ac:dyDescent="0.35">
      <c r="A404" s="4"/>
      <c r="B404" s="78">
        <v>45557</v>
      </c>
      <c r="C404" s="60">
        <v>159.6</v>
      </c>
      <c r="D404" s="60">
        <v>166</v>
      </c>
      <c r="E404" s="60">
        <v>228.7</v>
      </c>
      <c r="F404" s="60">
        <v>339.7</v>
      </c>
      <c r="G404" s="60">
        <v>37.1</v>
      </c>
      <c r="H404" s="60">
        <v>200.2</v>
      </c>
      <c r="I404" s="60">
        <v>19.100000000000001</v>
      </c>
      <c r="J404" s="60">
        <v>98.2</v>
      </c>
      <c r="K404" s="60">
        <v>546.1</v>
      </c>
      <c r="L404" s="60">
        <v>23.5</v>
      </c>
      <c r="M404" s="60">
        <v>630.9</v>
      </c>
      <c r="P404" s="64">
        <f t="shared" si="67"/>
        <v>-2.7805313080336774E-2</v>
      </c>
      <c r="Q404" s="64">
        <f t="shared" si="68"/>
        <v>-3.317839869731868E-2</v>
      </c>
      <c r="R404" s="64">
        <f t="shared" si="69"/>
        <v>-7.8397614079678147E-3</v>
      </c>
      <c r="S404" s="64">
        <f t="shared" si="70"/>
        <v>-1.083307329683688E-2</v>
      </c>
      <c r="T404" s="64">
        <f t="shared" si="71"/>
        <v>-2.9218545999140103E-2</v>
      </c>
      <c r="U404" s="64">
        <f t="shared" si="72"/>
        <v>-1.8312810699289379E-2</v>
      </c>
      <c r="V404" s="64">
        <f t="shared" si="73"/>
        <v>0</v>
      </c>
      <c r="W404" s="64">
        <f t="shared" si="74"/>
        <v>-3.2066875796662633E-2</v>
      </c>
      <c r="X404" s="64">
        <f t="shared" si="75"/>
        <v>-1.4723523270770028E-2</v>
      </c>
      <c r="Y404" s="64">
        <f t="shared" si="76"/>
        <v>-4.2462908814512078E-3</v>
      </c>
      <c r="Z404" s="64">
        <f t="shared" si="77"/>
        <v>-8.6799250868680074E-3</v>
      </c>
    </row>
    <row r="405" spans="1:26" x14ac:dyDescent="0.35">
      <c r="A405" s="4"/>
      <c r="B405" s="76">
        <v>45558</v>
      </c>
      <c r="C405" s="77">
        <v>157.6</v>
      </c>
      <c r="D405" s="77">
        <v>156.80000000000001</v>
      </c>
      <c r="E405" s="77">
        <v>229.4</v>
      </c>
      <c r="F405" s="77">
        <v>342.8</v>
      </c>
      <c r="G405" s="77">
        <v>37.6</v>
      </c>
      <c r="H405" s="77">
        <v>201.1</v>
      </c>
      <c r="I405" s="77">
        <v>19.2</v>
      </c>
      <c r="J405" s="77">
        <v>99.5</v>
      </c>
      <c r="K405" s="77">
        <v>540.20000000000005</v>
      </c>
      <c r="L405" s="77">
        <v>24</v>
      </c>
      <c r="M405" s="77">
        <v>624</v>
      </c>
      <c r="P405" s="64">
        <f t="shared" si="67"/>
        <v>-1.2610507591929696E-2</v>
      </c>
      <c r="Q405" s="64">
        <f t="shared" si="68"/>
        <v>-5.7016680440235688E-2</v>
      </c>
      <c r="R405" s="64">
        <f t="shared" si="69"/>
        <v>3.0561036665348916E-3</v>
      </c>
      <c r="S405" s="64">
        <f t="shared" si="70"/>
        <v>9.0843115570864927E-3</v>
      </c>
      <c r="T405" s="64">
        <f t="shared" si="71"/>
        <v>1.3387080782459279E-2</v>
      </c>
      <c r="U405" s="64">
        <f t="shared" si="72"/>
        <v>4.4854298974862771E-3</v>
      </c>
      <c r="V405" s="64">
        <f t="shared" si="73"/>
        <v>5.2219439811516249E-3</v>
      </c>
      <c r="W405" s="64">
        <f t="shared" si="74"/>
        <v>1.3151428804126815E-2</v>
      </c>
      <c r="X405" s="64">
        <f t="shared" si="75"/>
        <v>-1.0862667799592799E-2</v>
      </c>
      <c r="Y405" s="64">
        <f t="shared" si="76"/>
        <v>2.1053409197832263E-2</v>
      </c>
      <c r="Z405" s="64">
        <f t="shared" si="77"/>
        <v>-1.0997003007336121E-2</v>
      </c>
    </row>
    <row r="406" spans="1:26" x14ac:dyDescent="0.35">
      <c r="A406" s="4"/>
      <c r="B406" s="78">
        <v>45559</v>
      </c>
      <c r="C406" s="60">
        <v>150.6</v>
      </c>
      <c r="D406" s="60">
        <v>141.19999999999999</v>
      </c>
      <c r="E406" s="60">
        <v>229.3</v>
      </c>
      <c r="F406" s="60">
        <v>349.4</v>
      </c>
      <c r="G406" s="60">
        <v>37.6</v>
      </c>
      <c r="H406" s="60">
        <v>199</v>
      </c>
      <c r="I406" s="60">
        <v>19.399999999999999</v>
      </c>
      <c r="J406" s="60">
        <v>98.8</v>
      </c>
      <c r="K406" s="60">
        <v>524.1</v>
      </c>
      <c r="L406" s="60">
        <v>23.7</v>
      </c>
      <c r="M406" s="60">
        <v>619.6</v>
      </c>
      <c r="P406" s="64">
        <f t="shared" si="67"/>
        <v>-4.5432862057985544E-2</v>
      </c>
      <c r="Q406" s="64">
        <f t="shared" si="68"/>
        <v>-0.10479378285716592</v>
      </c>
      <c r="R406" s="64">
        <f t="shared" si="69"/>
        <v>-4.3601483141157986E-4</v>
      </c>
      <c r="S406" s="64">
        <f t="shared" si="70"/>
        <v>1.9070210976331301E-2</v>
      </c>
      <c r="T406" s="64">
        <f t="shared" si="71"/>
        <v>0</v>
      </c>
      <c r="U406" s="64">
        <f t="shared" si="72"/>
        <v>-1.0497472054113915E-2</v>
      </c>
      <c r="V406" s="64">
        <f t="shared" si="73"/>
        <v>1.0362787035546658E-2</v>
      </c>
      <c r="W406" s="64">
        <f t="shared" si="74"/>
        <v>-7.0600394107250301E-3</v>
      </c>
      <c r="X406" s="64">
        <f t="shared" si="75"/>
        <v>-3.025693555039469E-2</v>
      </c>
      <c r="Y406" s="64">
        <f t="shared" si="76"/>
        <v>-1.2578782206860185E-2</v>
      </c>
      <c r="Z406" s="64">
        <f t="shared" si="77"/>
        <v>-7.0762598267140736E-3</v>
      </c>
    </row>
    <row r="407" spans="1:26" x14ac:dyDescent="0.35">
      <c r="A407" s="4"/>
      <c r="B407" s="76">
        <v>45560</v>
      </c>
      <c r="C407" s="77">
        <v>152.4</v>
      </c>
      <c r="D407" s="77">
        <v>134.1</v>
      </c>
      <c r="E407" s="77">
        <v>230</v>
      </c>
      <c r="F407" s="77">
        <v>351.4</v>
      </c>
      <c r="G407" s="77">
        <v>35.799999999999997</v>
      </c>
      <c r="H407" s="77">
        <v>198.4</v>
      </c>
      <c r="I407" s="77">
        <v>18.2</v>
      </c>
      <c r="J407" s="77">
        <v>98.5</v>
      </c>
      <c r="K407" s="77">
        <v>515.5</v>
      </c>
      <c r="L407" s="77">
        <v>23.5</v>
      </c>
      <c r="M407" s="77">
        <v>611.1</v>
      </c>
      <c r="P407" s="64">
        <f t="shared" si="67"/>
        <v>1.1881327886752686E-2</v>
      </c>
      <c r="Q407" s="64">
        <f t="shared" si="68"/>
        <v>-5.159153477150883E-2</v>
      </c>
      <c r="R407" s="64">
        <f t="shared" si="69"/>
        <v>3.0481190593365797E-3</v>
      </c>
      <c r="S407" s="64">
        <f t="shared" si="70"/>
        <v>5.7077780530407178E-3</v>
      </c>
      <c r="T407" s="64">
        <f t="shared" si="71"/>
        <v>-4.9056156989194313E-2</v>
      </c>
      <c r="U407" s="64">
        <f t="shared" si="72"/>
        <v>-3.0196298737199456E-3</v>
      </c>
      <c r="V407" s="64">
        <f t="shared" si="73"/>
        <v>-6.3851471986532779E-2</v>
      </c>
      <c r="W407" s="64">
        <f t="shared" si="74"/>
        <v>-3.0410565757789344E-3</v>
      </c>
      <c r="X407" s="64">
        <f t="shared" si="75"/>
        <v>-1.6545202351106007E-2</v>
      </c>
      <c r="Y407" s="64">
        <f t="shared" si="76"/>
        <v>-8.4746269909722321E-3</v>
      </c>
      <c r="Z407" s="64">
        <f t="shared" si="77"/>
        <v>-1.3813496641843746E-2</v>
      </c>
    </row>
    <row r="408" spans="1:26" x14ac:dyDescent="0.35">
      <c r="A408" s="4"/>
      <c r="B408" s="78">
        <v>45561</v>
      </c>
      <c r="C408" s="60">
        <v>146.30000000000001</v>
      </c>
      <c r="D408" s="60">
        <v>134</v>
      </c>
      <c r="E408" s="60">
        <v>229.6</v>
      </c>
      <c r="F408" s="60">
        <v>349.4</v>
      </c>
      <c r="G408" s="60">
        <v>35.4</v>
      </c>
      <c r="H408" s="60">
        <v>198.6</v>
      </c>
      <c r="I408" s="60">
        <v>17.7</v>
      </c>
      <c r="J408" s="60">
        <v>99.1</v>
      </c>
      <c r="K408" s="60">
        <v>511.8</v>
      </c>
      <c r="L408" s="60">
        <v>23.4</v>
      </c>
      <c r="M408" s="60">
        <v>597.70000000000005</v>
      </c>
      <c r="P408" s="64">
        <f t="shared" si="67"/>
        <v>-4.0849335226467276E-2</v>
      </c>
      <c r="Q408" s="64">
        <f t="shared" si="68"/>
        <v>-7.4599033672144487E-4</v>
      </c>
      <c r="R408" s="64">
        <f t="shared" si="69"/>
        <v>-1.7406444777841004E-3</v>
      </c>
      <c r="S408" s="64">
        <f t="shared" si="70"/>
        <v>-5.7077780530406536E-3</v>
      </c>
      <c r="T408" s="64">
        <f t="shared" si="71"/>
        <v>-1.1236073266925842E-2</v>
      </c>
      <c r="U408" s="64">
        <f t="shared" si="72"/>
        <v>1.0075567602997706E-3</v>
      </c>
      <c r="V408" s="64">
        <f t="shared" si="73"/>
        <v>-2.7856954502966224E-2</v>
      </c>
      <c r="W408" s="64">
        <f t="shared" si="74"/>
        <v>6.072893157899082E-3</v>
      </c>
      <c r="X408" s="64">
        <f t="shared" si="75"/>
        <v>-7.2033797313261656E-3</v>
      </c>
      <c r="Y408" s="64">
        <f t="shared" si="76"/>
        <v>-4.2643987864575397E-3</v>
      </c>
      <c r="Z408" s="64">
        <f t="shared" si="77"/>
        <v>-2.2171656070661249E-2</v>
      </c>
    </row>
    <row r="409" spans="1:26" x14ac:dyDescent="0.35">
      <c r="A409" s="4"/>
      <c r="B409" s="76">
        <v>45564</v>
      </c>
      <c r="C409" s="77">
        <v>139.5</v>
      </c>
      <c r="D409" s="77">
        <v>146.9</v>
      </c>
      <c r="E409" s="77">
        <v>228.8</v>
      </c>
      <c r="F409" s="77">
        <v>349.3</v>
      </c>
      <c r="G409" s="77">
        <v>35.6</v>
      </c>
      <c r="H409" s="77">
        <v>201.1</v>
      </c>
      <c r="I409" s="77">
        <v>17.7</v>
      </c>
      <c r="J409" s="77">
        <v>102.8</v>
      </c>
      <c r="K409" s="77">
        <v>514</v>
      </c>
      <c r="L409" s="77">
        <v>23.5</v>
      </c>
      <c r="M409" s="77">
        <v>595.5</v>
      </c>
      <c r="P409" s="64">
        <f t="shared" si="67"/>
        <v>-4.7594706764658379E-2</v>
      </c>
      <c r="Q409" s="64">
        <f t="shared" si="68"/>
        <v>9.1912283228920269E-2</v>
      </c>
      <c r="R409" s="64">
        <f t="shared" si="69"/>
        <v>-3.4904049397684908E-3</v>
      </c>
      <c r="S409" s="64">
        <f t="shared" si="70"/>
        <v>-2.8624588716980845E-4</v>
      </c>
      <c r="T409" s="64">
        <f t="shared" si="71"/>
        <v>5.6338177182560642E-3</v>
      </c>
      <c r="U409" s="64">
        <f t="shared" si="72"/>
        <v>1.250954516753406E-2</v>
      </c>
      <c r="V409" s="64">
        <f t="shared" si="73"/>
        <v>0</v>
      </c>
      <c r="W409" s="64">
        <f t="shared" si="74"/>
        <v>3.6655911685122444E-2</v>
      </c>
      <c r="X409" s="64">
        <f t="shared" si="75"/>
        <v>4.2893417294765715E-3</v>
      </c>
      <c r="Y409" s="64">
        <f t="shared" si="76"/>
        <v>4.264398786457518E-3</v>
      </c>
      <c r="Z409" s="64">
        <f t="shared" si="77"/>
        <v>-3.6875670348537771E-3</v>
      </c>
    </row>
    <row r="410" spans="1:26" x14ac:dyDescent="0.35">
      <c r="A410" s="4"/>
      <c r="B410" s="78">
        <v>45565</v>
      </c>
      <c r="C410" s="60">
        <v>142.9</v>
      </c>
      <c r="D410" s="60">
        <v>156.80000000000001</v>
      </c>
      <c r="E410" s="60">
        <v>229.2</v>
      </c>
      <c r="F410" s="60">
        <v>350.2</v>
      </c>
      <c r="G410" s="60">
        <v>36</v>
      </c>
      <c r="H410" s="60">
        <v>200.5</v>
      </c>
      <c r="I410" s="60">
        <v>17.600000000000001</v>
      </c>
      <c r="J410" s="60">
        <v>99.2</v>
      </c>
      <c r="K410" s="60">
        <v>522.70000000000005</v>
      </c>
      <c r="L410" s="60">
        <v>23.2</v>
      </c>
      <c r="M410" s="60">
        <v>595.5</v>
      </c>
      <c r="P410" s="64">
        <f t="shared" si="67"/>
        <v>2.4080483674401368E-2</v>
      </c>
      <c r="Q410" s="64">
        <f t="shared" si="68"/>
        <v>6.5219024736475853E-2</v>
      </c>
      <c r="R410" s="64">
        <f t="shared" si="69"/>
        <v>1.7467253349415786E-3</v>
      </c>
      <c r="S410" s="64">
        <f t="shared" si="70"/>
        <v>2.5732680389652083E-3</v>
      </c>
      <c r="T410" s="64">
        <f t="shared" si="71"/>
        <v>1.1173300598125255E-2</v>
      </c>
      <c r="U410" s="64">
        <f t="shared" si="72"/>
        <v>-2.9880500319824877E-3</v>
      </c>
      <c r="V410" s="64">
        <f t="shared" si="73"/>
        <v>-5.6657375356771959E-3</v>
      </c>
      <c r="W410" s="64">
        <f t="shared" si="74"/>
        <v>-3.5647338730237607E-2</v>
      </c>
      <c r="X410" s="64">
        <f t="shared" si="75"/>
        <v>1.678442026371121E-2</v>
      </c>
      <c r="Y410" s="64">
        <f t="shared" si="76"/>
        <v>-1.2848142477849024E-2</v>
      </c>
      <c r="Z410" s="64">
        <f t="shared" si="77"/>
        <v>0</v>
      </c>
    </row>
    <row r="411" spans="1:26" x14ac:dyDescent="0.35">
      <c r="A411" s="4"/>
      <c r="B411" s="76">
        <v>45566</v>
      </c>
      <c r="C411" s="77">
        <v>139.80000000000001</v>
      </c>
      <c r="D411" s="77">
        <v>152.69999999999999</v>
      </c>
      <c r="E411" s="77">
        <v>229.3</v>
      </c>
      <c r="F411" s="77">
        <v>348.5</v>
      </c>
      <c r="G411" s="77">
        <v>35.5</v>
      </c>
      <c r="H411" s="77">
        <v>202.1</v>
      </c>
      <c r="I411" s="77">
        <v>17.5</v>
      </c>
      <c r="J411" s="77">
        <v>97.1</v>
      </c>
      <c r="K411" s="77">
        <v>517.5</v>
      </c>
      <c r="L411" s="77">
        <v>23.5</v>
      </c>
      <c r="M411" s="77">
        <v>567.5</v>
      </c>
      <c r="P411" s="64">
        <f t="shared" si="67"/>
        <v>-2.1932255136111776E-2</v>
      </c>
      <c r="Q411" s="64">
        <f t="shared" si="68"/>
        <v>-2.6495895691720887E-2</v>
      </c>
      <c r="R411" s="64">
        <f t="shared" si="69"/>
        <v>4.3620502327441972E-4</v>
      </c>
      <c r="S411" s="64">
        <f t="shared" si="70"/>
        <v>-4.8661896511728994E-3</v>
      </c>
      <c r="T411" s="64">
        <f t="shared" si="71"/>
        <v>-1.3986241974739839E-2</v>
      </c>
      <c r="U411" s="64">
        <f t="shared" si="72"/>
        <v>7.9483776629514849E-3</v>
      </c>
      <c r="V411" s="64">
        <f t="shared" si="73"/>
        <v>-5.6980211146377786E-3</v>
      </c>
      <c r="W411" s="64">
        <f t="shared" si="74"/>
        <v>-2.1396638993547948E-2</v>
      </c>
      <c r="X411" s="64">
        <f t="shared" si="75"/>
        <v>-9.9981605793520653E-3</v>
      </c>
      <c r="Y411" s="64">
        <f t="shared" si="76"/>
        <v>1.2848142477849059E-2</v>
      </c>
      <c r="Z411" s="64">
        <f t="shared" si="77"/>
        <v>-4.8160639439797044E-2</v>
      </c>
    </row>
    <row r="412" spans="1:26" x14ac:dyDescent="0.35">
      <c r="A412" s="4"/>
      <c r="B412" s="78">
        <v>45567</v>
      </c>
      <c r="C412" s="60">
        <v>135.69999999999999</v>
      </c>
      <c r="D412" s="60">
        <v>141.1</v>
      </c>
      <c r="E412" s="60">
        <v>229.3</v>
      </c>
      <c r="F412" s="60">
        <v>341.1</v>
      </c>
      <c r="G412" s="60">
        <v>34.700000000000003</v>
      </c>
      <c r="H412" s="60">
        <v>201.3</v>
      </c>
      <c r="I412" s="60">
        <v>16.8</v>
      </c>
      <c r="J412" s="60">
        <v>89.4</v>
      </c>
      <c r="K412" s="60">
        <v>511.6</v>
      </c>
      <c r="L412" s="60">
        <v>23.5</v>
      </c>
      <c r="M412" s="60">
        <v>553.20000000000005</v>
      </c>
      <c r="P412" s="64">
        <f t="shared" si="67"/>
        <v>-2.9766262958886614E-2</v>
      </c>
      <c r="Q412" s="64">
        <f t="shared" si="68"/>
        <v>-7.9006353365818391E-2</v>
      </c>
      <c r="R412" s="64">
        <f t="shared" si="69"/>
        <v>0</v>
      </c>
      <c r="S412" s="64">
        <f t="shared" si="70"/>
        <v>-2.1462540775978419E-2</v>
      </c>
      <c r="T412" s="64">
        <f t="shared" si="71"/>
        <v>-2.2793009528556573E-2</v>
      </c>
      <c r="U412" s="64">
        <f t="shared" si="72"/>
        <v>-3.9662917638294357E-3</v>
      </c>
      <c r="V412" s="64">
        <f t="shared" si="73"/>
        <v>-4.0821994520255048E-2</v>
      </c>
      <c r="W412" s="64">
        <f t="shared" si="74"/>
        <v>-8.2620693117810631E-2</v>
      </c>
      <c r="X412" s="64">
        <f t="shared" si="75"/>
        <v>-1.1466455434836525E-2</v>
      </c>
      <c r="Y412" s="64">
        <f t="shared" si="76"/>
        <v>0</v>
      </c>
      <c r="Z412" s="64">
        <f t="shared" si="77"/>
        <v>-2.5521149564954531E-2</v>
      </c>
    </row>
    <row r="413" spans="1:26" x14ac:dyDescent="0.35">
      <c r="A413" s="4"/>
      <c r="B413" s="76">
        <v>45568</v>
      </c>
      <c r="C413" s="77">
        <v>137.19999999999999</v>
      </c>
      <c r="D413" s="77">
        <v>142</v>
      </c>
      <c r="E413" s="77">
        <v>229</v>
      </c>
      <c r="F413" s="77">
        <v>337.9</v>
      </c>
      <c r="G413" s="77">
        <v>33.6</v>
      </c>
      <c r="H413" s="77">
        <v>198.4</v>
      </c>
      <c r="I413" s="77">
        <v>17</v>
      </c>
      <c r="J413" s="77">
        <v>87.9</v>
      </c>
      <c r="K413" s="77">
        <v>510.4</v>
      </c>
      <c r="L413" s="77">
        <v>23.9</v>
      </c>
      <c r="M413" s="77">
        <v>557.20000000000005</v>
      </c>
      <c r="P413" s="64">
        <f t="shared" si="67"/>
        <v>1.0993148450961344E-2</v>
      </c>
      <c r="Q413" s="64">
        <f t="shared" si="68"/>
        <v>6.358198742492503E-3</v>
      </c>
      <c r="R413" s="64">
        <f t="shared" si="69"/>
        <v>-1.3091863096191707E-3</v>
      </c>
      <c r="S413" s="64">
        <f t="shared" si="70"/>
        <v>-9.4256957043558805E-3</v>
      </c>
      <c r="T413" s="64">
        <f t="shared" si="71"/>
        <v>-3.2213619983654962E-2</v>
      </c>
      <c r="U413" s="64">
        <f t="shared" si="72"/>
        <v>-1.4511137794973438E-2</v>
      </c>
      <c r="V413" s="64">
        <f t="shared" si="73"/>
        <v>1.1834457647002798E-2</v>
      </c>
      <c r="W413" s="64">
        <f t="shared" si="74"/>
        <v>-1.6920877488337177E-2</v>
      </c>
      <c r="X413" s="64">
        <f t="shared" si="75"/>
        <v>-2.3483376741076194E-3</v>
      </c>
      <c r="Y413" s="64">
        <f t="shared" si="76"/>
        <v>1.6878037787351731E-2</v>
      </c>
      <c r="Z413" s="64">
        <f t="shared" si="77"/>
        <v>7.2046421150475104E-3</v>
      </c>
    </row>
    <row r="414" spans="1:26" x14ac:dyDescent="0.35">
      <c r="A414" s="4"/>
      <c r="B414" s="78">
        <v>45571</v>
      </c>
      <c r="C414" s="60">
        <v>130.4</v>
      </c>
      <c r="D414" s="60">
        <v>129.5</v>
      </c>
      <c r="E414" s="60">
        <v>226.6</v>
      </c>
      <c r="F414" s="60">
        <v>332</v>
      </c>
      <c r="G414" s="60">
        <v>33.6</v>
      </c>
      <c r="H414" s="60">
        <v>195.2</v>
      </c>
      <c r="I414" s="60">
        <v>16.8</v>
      </c>
      <c r="J414" s="60">
        <v>85.3</v>
      </c>
      <c r="K414" s="60">
        <v>510.8</v>
      </c>
      <c r="L414" s="60">
        <v>23.9</v>
      </c>
      <c r="M414" s="60">
        <v>548.5</v>
      </c>
      <c r="P414" s="64">
        <f t="shared" si="67"/>
        <v>-5.0833065799232163E-2</v>
      </c>
      <c r="Q414" s="64">
        <f t="shared" si="68"/>
        <v>-9.2146176461668283E-2</v>
      </c>
      <c r="R414" s="64">
        <f t="shared" si="69"/>
        <v>-1.0535654960333755E-2</v>
      </c>
      <c r="S414" s="64">
        <f t="shared" si="70"/>
        <v>-1.7615024803755625E-2</v>
      </c>
      <c r="T414" s="64">
        <f t="shared" si="71"/>
        <v>0</v>
      </c>
      <c r="U414" s="64">
        <f t="shared" si="72"/>
        <v>-1.6260520871780405E-2</v>
      </c>
      <c r="V414" s="64">
        <f t="shared" si="73"/>
        <v>-1.1834457647002796E-2</v>
      </c>
      <c r="W414" s="64">
        <f t="shared" si="74"/>
        <v>-3.0025350193497953E-2</v>
      </c>
      <c r="X414" s="64">
        <f t="shared" si="75"/>
        <v>7.8339212780407738E-4</v>
      </c>
      <c r="Y414" s="64">
        <f t="shared" si="76"/>
        <v>0</v>
      </c>
      <c r="Z414" s="64">
        <f t="shared" si="77"/>
        <v>-1.5736962190365821E-2</v>
      </c>
    </row>
    <row r="415" spans="1:26" x14ac:dyDescent="0.35">
      <c r="A415" s="4"/>
      <c r="B415" s="76">
        <v>45572</v>
      </c>
      <c r="C415" s="77">
        <v>120.4</v>
      </c>
      <c r="D415" s="77">
        <v>120.4</v>
      </c>
      <c r="E415" s="77">
        <v>226.9</v>
      </c>
      <c r="F415" s="77">
        <v>325.8</v>
      </c>
      <c r="G415" s="77">
        <v>33.299999999999997</v>
      </c>
      <c r="H415" s="77">
        <v>191.8</v>
      </c>
      <c r="I415" s="77">
        <v>16.600000000000001</v>
      </c>
      <c r="J415" s="77">
        <v>82.5</v>
      </c>
      <c r="K415" s="77">
        <v>511.4</v>
      </c>
      <c r="L415" s="77">
        <v>23.4</v>
      </c>
      <c r="M415" s="77">
        <v>522.20000000000005</v>
      </c>
      <c r="P415" s="64">
        <f t="shared" si="67"/>
        <v>-7.9787116617831916E-2</v>
      </c>
      <c r="Q415" s="64">
        <f t="shared" si="68"/>
        <v>-7.2861348264871714E-2</v>
      </c>
      <c r="R415" s="64">
        <f t="shared" si="69"/>
        <v>1.323043191890143E-3</v>
      </c>
      <c r="S415" s="64">
        <f t="shared" si="70"/>
        <v>-1.8851272748543754E-2</v>
      </c>
      <c r="T415" s="64">
        <f t="shared" si="71"/>
        <v>-8.9686699827604879E-3</v>
      </c>
      <c r="U415" s="64">
        <f t="shared" si="72"/>
        <v>-1.7571511529654159E-2</v>
      </c>
      <c r="V415" s="64">
        <f t="shared" si="73"/>
        <v>-1.1976191046715649E-2</v>
      </c>
      <c r="W415" s="64">
        <f t="shared" si="74"/>
        <v>-3.3376161156998152E-2</v>
      </c>
      <c r="X415" s="64">
        <f t="shared" si="75"/>
        <v>1.1739386987020457E-3</v>
      </c>
      <c r="Y415" s="64">
        <f t="shared" si="76"/>
        <v>-2.1142436573809237E-2</v>
      </c>
      <c r="Z415" s="64">
        <f t="shared" si="77"/>
        <v>-4.9136623450256399E-2</v>
      </c>
    </row>
    <row r="416" spans="1:26" x14ac:dyDescent="0.35">
      <c r="A416" s="4"/>
      <c r="B416" s="78">
        <v>45573</v>
      </c>
      <c r="C416" s="60">
        <v>125.2</v>
      </c>
      <c r="D416" s="60">
        <v>132.4</v>
      </c>
      <c r="E416" s="60">
        <v>223.4</v>
      </c>
      <c r="F416" s="60">
        <v>329.4</v>
      </c>
      <c r="G416" s="60">
        <v>32.6</v>
      </c>
      <c r="H416" s="60">
        <v>195</v>
      </c>
      <c r="I416" s="60">
        <v>16.8</v>
      </c>
      <c r="J416" s="60">
        <v>86</v>
      </c>
      <c r="K416" s="60">
        <v>509.3</v>
      </c>
      <c r="L416" s="60">
        <v>24</v>
      </c>
      <c r="M416" s="60">
        <v>517.29999999999995</v>
      </c>
      <c r="P416" s="64">
        <f t="shared" si="67"/>
        <v>3.9092925791277523E-2</v>
      </c>
      <c r="Q416" s="64">
        <f t="shared" si="68"/>
        <v>9.5008110628187162E-2</v>
      </c>
      <c r="R416" s="64">
        <f t="shared" si="69"/>
        <v>-1.5545505150695716E-2</v>
      </c>
      <c r="S416" s="64">
        <f t="shared" si="70"/>
        <v>1.0989121575595165E-2</v>
      </c>
      <c r="T416" s="64">
        <f t="shared" si="71"/>
        <v>-2.124510861373604E-2</v>
      </c>
      <c r="U416" s="64">
        <f t="shared" si="72"/>
        <v>1.6546396114408935E-2</v>
      </c>
      <c r="V416" s="64">
        <f t="shared" si="73"/>
        <v>1.197619104671562E-2</v>
      </c>
      <c r="W416" s="64">
        <f t="shared" si="74"/>
        <v>4.1549002912872481E-2</v>
      </c>
      <c r="X416" s="64">
        <f t="shared" si="75"/>
        <v>-4.1148289665272576E-3</v>
      </c>
      <c r="Y416" s="64">
        <f t="shared" si="76"/>
        <v>2.5317807984290001E-2</v>
      </c>
      <c r="Z416" s="64">
        <f t="shared" si="77"/>
        <v>-9.4276792555593077E-3</v>
      </c>
    </row>
    <row r="417" spans="1:26" x14ac:dyDescent="0.35">
      <c r="A417" s="4"/>
      <c r="B417" s="76">
        <v>45574</v>
      </c>
      <c r="C417" s="77">
        <v>122.6</v>
      </c>
      <c r="D417" s="77">
        <v>142</v>
      </c>
      <c r="E417" s="77">
        <v>225.1</v>
      </c>
      <c r="F417" s="77">
        <v>338.1</v>
      </c>
      <c r="G417" s="77">
        <v>35</v>
      </c>
      <c r="H417" s="77">
        <v>195.7</v>
      </c>
      <c r="I417" s="77">
        <v>17.7</v>
      </c>
      <c r="J417" s="77">
        <v>87.9</v>
      </c>
      <c r="K417" s="77">
        <v>520.4</v>
      </c>
      <c r="L417" s="77">
        <v>24.1</v>
      </c>
      <c r="M417" s="77">
        <v>523.6</v>
      </c>
      <c r="P417" s="64">
        <f t="shared" si="67"/>
        <v>-2.098543516388723E-2</v>
      </c>
      <c r="Q417" s="64">
        <f t="shared" si="68"/>
        <v>6.9999414098352947E-2</v>
      </c>
      <c r="R417" s="64">
        <f t="shared" si="69"/>
        <v>7.5808612775862018E-3</v>
      </c>
      <c r="S417" s="64">
        <f t="shared" si="70"/>
        <v>2.6068891970300424E-2</v>
      </c>
      <c r="T417" s="64">
        <f t="shared" si="71"/>
        <v>7.1035773116751744E-2</v>
      </c>
      <c r="U417" s="64">
        <f t="shared" si="72"/>
        <v>3.5833158382837763E-3</v>
      </c>
      <c r="V417" s="64">
        <f t="shared" si="73"/>
        <v>5.2185753170570039E-2</v>
      </c>
      <c r="W417" s="64">
        <f t="shared" si="74"/>
        <v>2.1852508437623704E-2</v>
      </c>
      <c r="X417" s="64">
        <f t="shared" si="75"/>
        <v>2.1560512747791232E-2</v>
      </c>
      <c r="Y417" s="64">
        <f t="shared" si="76"/>
        <v>4.158010148663677E-3</v>
      </c>
      <c r="Z417" s="64">
        <f t="shared" si="77"/>
        <v>1.2105057026275618E-2</v>
      </c>
    </row>
    <row r="418" spans="1:26" x14ac:dyDescent="0.35">
      <c r="A418" s="4"/>
      <c r="B418" s="78">
        <v>45579</v>
      </c>
      <c r="C418" s="60">
        <v>124.2</v>
      </c>
      <c r="D418" s="60">
        <v>144</v>
      </c>
      <c r="E418" s="60">
        <v>227</v>
      </c>
      <c r="F418" s="60">
        <v>335.5</v>
      </c>
      <c r="G418" s="60">
        <v>35</v>
      </c>
      <c r="H418" s="60">
        <v>195.4</v>
      </c>
      <c r="I418" s="60">
        <v>17.5</v>
      </c>
      <c r="J418" s="60">
        <v>86.7</v>
      </c>
      <c r="K418" s="60">
        <v>518</v>
      </c>
      <c r="L418" s="60">
        <v>24.3</v>
      </c>
      <c r="M418" s="60">
        <v>487.9</v>
      </c>
      <c r="P418" s="64">
        <f t="shared" si="67"/>
        <v>1.2966145997267501E-2</v>
      </c>
      <c r="Q418" s="64">
        <f t="shared" si="68"/>
        <v>1.398624197473987E-2</v>
      </c>
      <c r="R418" s="64">
        <f t="shared" si="69"/>
        <v>8.4052695687160603E-3</v>
      </c>
      <c r="S418" s="64">
        <f t="shared" si="70"/>
        <v>-7.719753302103882E-3</v>
      </c>
      <c r="T418" s="64">
        <f t="shared" si="71"/>
        <v>0</v>
      </c>
      <c r="U418" s="64">
        <f t="shared" si="72"/>
        <v>-1.5341347933481393E-3</v>
      </c>
      <c r="V418" s="64">
        <f t="shared" si="73"/>
        <v>-1.1363758650315095E-2</v>
      </c>
      <c r="W418" s="64">
        <f t="shared" si="74"/>
        <v>-1.3745920904635126E-2</v>
      </c>
      <c r="X418" s="64">
        <f t="shared" si="75"/>
        <v>-4.6225043788671333E-3</v>
      </c>
      <c r="Y418" s="64">
        <f t="shared" si="76"/>
        <v>8.2645098498934314E-3</v>
      </c>
      <c r="Z418" s="64">
        <f t="shared" si="77"/>
        <v>-7.0617567213953417E-2</v>
      </c>
    </row>
    <row r="419" spans="1:26" x14ac:dyDescent="0.35">
      <c r="A419" s="4"/>
      <c r="B419" s="76">
        <v>45580</v>
      </c>
      <c r="C419" s="77">
        <v>124.1</v>
      </c>
      <c r="D419" s="77">
        <v>148.69999999999999</v>
      </c>
      <c r="E419" s="77">
        <v>224.6</v>
      </c>
      <c r="F419" s="77">
        <v>335.4</v>
      </c>
      <c r="G419" s="77">
        <v>34.700000000000003</v>
      </c>
      <c r="H419" s="77">
        <v>191.2</v>
      </c>
      <c r="I419" s="77">
        <v>17.100000000000001</v>
      </c>
      <c r="J419" s="77">
        <v>87.1</v>
      </c>
      <c r="K419" s="77">
        <v>514.1</v>
      </c>
      <c r="L419" s="77">
        <v>23.9</v>
      </c>
      <c r="M419" s="77">
        <v>484.2</v>
      </c>
      <c r="P419" s="64">
        <f t="shared" si="67"/>
        <v>-8.0547728881697974E-4</v>
      </c>
      <c r="Q419" s="64">
        <f t="shared" si="68"/>
        <v>3.2117553890108765E-2</v>
      </c>
      <c r="R419" s="64">
        <f t="shared" si="69"/>
        <v>-1.0628975177059907E-2</v>
      </c>
      <c r="S419" s="64">
        <f t="shared" si="70"/>
        <v>-2.9810702262802357E-4</v>
      </c>
      <c r="T419" s="64">
        <f t="shared" si="71"/>
        <v>-8.6083745366000511E-3</v>
      </c>
      <c r="U419" s="64">
        <f t="shared" si="72"/>
        <v>-2.1728738991381516E-2</v>
      </c>
      <c r="V419" s="64">
        <f t="shared" si="73"/>
        <v>-2.3122417420854149E-2</v>
      </c>
      <c r="W419" s="64">
        <f t="shared" si="74"/>
        <v>4.6030000719609401E-3</v>
      </c>
      <c r="X419" s="64">
        <f t="shared" si="75"/>
        <v>-7.5574431980239935E-3</v>
      </c>
      <c r="Y419" s="64">
        <f t="shared" si="76"/>
        <v>-1.6597891409037828E-2</v>
      </c>
      <c r="Z419" s="64">
        <f t="shared" si="77"/>
        <v>-7.612422317833361E-3</v>
      </c>
    </row>
    <row r="420" spans="1:26" x14ac:dyDescent="0.35">
      <c r="A420" s="4"/>
      <c r="B420" s="78">
        <v>45581</v>
      </c>
      <c r="C420" s="60">
        <v>122.5</v>
      </c>
      <c r="D420" s="60">
        <v>151.80000000000001</v>
      </c>
      <c r="E420" s="60">
        <v>225</v>
      </c>
      <c r="F420" s="60">
        <v>337.6</v>
      </c>
      <c r="G420" s="60">
        <v>34.1</v>
      </c>
      <c r="H420" s="60">
        <v>190.6</v>
      </c>
      <c r="I420" s="60">
        <v>16.8</v>
      </c>
      <c r="J420" s="60">
        <v>86.1</v>
      </c>
      <c r="K420" s="60">
        <v>512.6</v>
      </c>
      <c r="L420" s="60">
        <v>24</v>
      </c>
      <c r="M420" s="60">
        <v>494.1</v>
      </c>
      <c r="P420" s="64">
        <f t="shared" si="67"/>
        <v>-1.2976662225779789E-2</v>
      </c>
      <c r="Q420" s="64">
        <f t="shared" si="68"/>
        <v>2.0633011495420295E-2</v>
      </c>
      <c r="R420" s="64">
        <f t="shared" si="69"/>
        <v>1.7793599000773578E-3</v>
      </c>
      <c r="S420" s="64">
        <f t="shared" si="70"/>
        <v>6.5379133326936524E-3</v>
      </c>
      <c r="T420" s="64">
        <f t="shared" si="71"/>
        <v>-1.7442302663342485E-2</v>
      </c>
      <c r="U420" s="64">
        <f t="shared" si="72"/>
        <v>-3.1430093971991399E-3</v>
      </c>
      <c r="V420" s="64">
        <f t="shared" si="73"/>
        <v>-1.7699577099400975E-2</v>
      </c>
      <c r="W420" s="64">
        <f t="shared" si="74"/>
        <v>-1.1547472424771995E-2</v>
      </c>
      <c r="X420" s="64">
        <f t="shared" si="75"/>
        <v>-2.9219851314882333E-3</v>
      </c>
      <c r="Y420" s="64">
        <f t="shared" si="76"/>
        <v>4.175371410480592E-3</v>
      </c>
      <c r="Z420" s="64">
        <f t="shared" si="77"/>
        <v>2.0239881347746336E-2</v>
      </c>
    </row>
    <row r="421" spans="1:26" x14ac:dyDescent="0.35">
      <c r="A421" s="4"/>
      <c r="B421" s="76">
        <v>45582</v>
      </c>
      <c r="C421" s="77">
        <v>118.5</v>
      </c>
      <c r="D421" s="77">
        <v>150</v>
      </c>
      <c r="E421" s="77">
        <v>224.1</v>
      </c>
      <c r="F421" s="77">
        <v>335</v>
      </c>
      <c r="G421" s="77">
        <v>33.799999999999997</v>
      </c>
      <c r="H421" s="77">
        <v>192.1</v>
      </c>
      <c r="I421" s="77">
        <v>16.2</v>
      </c>
      <c r="J421" s="77">
        <v>84.8</v>
      </c>
      <c r="K421" s="77">
        <v>521.5</v>
      </c>
      <c r="L421" s="77">
        <v>23.6</v>
      </c>
      <c r="M421" s="77">
        <v>484.1</v>
      </c>
      <c r="P421" s="64">
        <f t="shared" si="67"/>
        <v>-3.3198069409595743E-2</v>
      </c>
      <c r="Q421" s="64">
        <f t="shared" si="68"/>
        <v>-1.1928570865273845E-2</v>
      </c>
      <c r="R421" s="64">
        <f t="shared" si="69"/>
        <v>-4.0080213975388218E-3</v>
      </c>
      <c r="S421" s="64">
        <f t="shared" si="70"/>
        <v>-7.7312308967356531E-3</v>
      </c>
      <c r="T421" s="64">
        <f t="shared" si="71"/>
        <v>-8.8365818004981118E-3</v>
      </c>
      <c r="U421" s="64">
        <f t="shared" si="72"/>
        <v>7.8390785544092366E-3</v>
      </c>
      <c r="V421" s="64">
        <f t="shared" si="73"/>
        <v>-3.6367644170874951E-2</v>
      </c>
      <c r="W421" s="64">
        <f t="shared" si="74"/>
        <v>-1.5213868635827715E-2</v>
      </c>
      <c r="X421" s="64">
        <f t="shared" si="75"/>
        <v>1.721346051085644E-2</v>
      </c>
      <c r="Y421" s="64">
        <f t="shared" si="76"/>
        <v>-1.6807118316381174E-2</v>
      </c>
      <c r="Z421" s="64">
        <f t="shared" si="77"/>
        <v>-2.0446428906055695E-2</v>
      </c>
    </row>
    <row r="422" spans="1:26" x14ac:dyDescent="0.35">
      <c r="A422" s="4"/>
      <c r="B422" s="78">
        <v>45585</v>
      </c>
      <c r="C422" s="60">
        <v>117.8</v>
      </c>
      <c r="D422" s="60">
        <v>149.80000000000001</v>
      </c>
      <c r="E422" s="60">
        <v>223.2</v>
      </c>
      <c r="F422" s="60">
        <v>332.8</v>
      </c>
      <c r="G422" s="60">
        <v>35</v>
      </c>
      <c r="H422" s="60">
        <v>188.4</v>
      </c>
      <c r="I422" s="60">
        <v>15.8</v>
      </c>
      <c r="J422" s="60">
        <v>81.8</v>
      </c>
      <c r="K422" s="60">
        <v>513.79999999999995</v>
      </c>
      <c r="L422" s="60">
        <v>23.5</v>
      </c>
      <c r="M422" s="60">
        <v>468.4</v>
      </c>
      <c r="P422" s="64">
        <f t="shared" si="67"/>
        <v>-5.9246893576995396E-3</v>
      </c>
      <c r="Q422" s="64">
        <f t="shared" si="68"/>
        <v>-1.3342230131366103E-3</v>
      </c>
      <c r="R422" s="64">
        <f t="shared" si="69"/>
        <v>-4.0241502997254907E-3</v>
      </c>
      <c r="S422" s="64">
        <f t="shared" si="70"/>
        <v>-6.5888228780128406E-3</v>
      </c>
      <c r="T422" s="64">
        <f t="shared" si="71"/>
        <v>3.4887259000440755E-2</v>
      </c>
      <c r="U422" s="64">
        <f t="shared" si="72"/>
        <v>-1.9448707632248239E-2</v>
      </c>
      <c r="V422" s="64">
        <f t="shared" si="73"/>
        <v>-2.5001302205417155E-2</v>
      </c>
      <c r="W422" s="64">
        <f t="shared" si="74"/>
        <v>-3.6018299189155979E-2</v>
      </c>
      <c r="X422" s="64">
        <f t="shared" si="75"/>
        <v>-1.4875189765044003E-2</v>
      </c>
      <c r="Y422" s="64">
        <f t="shared" si="76"/>
        <v>-4.2462908814512078E-3</v>
      </c>
      <c r="Z422" s="64">
        <f t="shared" si="77"/>
        <v>-3.2968865222086446E-2</v>
      </c>
    </row>
    <row r="423" spans="1:26" x14ac:dyDescent="0.35">
      <c r="A423" s="4"/>
      <c r="B423" s="76">
        <v>45586</v>
      </c>
      <c r="C423" s="77">
        <v>117.4</v>
      </c>
      <c r="D423" s="77">
        <v>149.4</v>
      </c>
      <c r="E423" s="77">
        <v>223.7</v>
      </c>
      <c r="F423" s="77">
        <v>329.3</v>
      </c>
      <c r="G423" s="77">
        <v>36.200000000000003</v>
      </c>
      <c r="H423" s="77">
        <v>188</v>
      </c>
      <c r="I423" s="77">
        <v>16.2</v>
      </c>
      <c r="J423" s="77">
        <v>84.2</v>
      </c>
      <c r="K423" s="77">
        <v>511.9</v>
      </c>
      <c r="L423" s="77">
        <v>23</v>
      </c>
      <c r="M423" s="77">
        <v>472.4</v>
      </c>
      <c r="P423" s="64">
        <f t="shared" si="67"/>
        <v>-3.4013638234901785E-3</v>
      </c>
      <c r="Q423" s="64">
        <f t="shared" si="68"/>
        <v>-2.6737983844022043E-3</v>
      </c>
      <c r="R423" s="64">
        <f t="shared" si="69"/>
        <v>2.2376379889280859E-3</v>
      </c>
      <c r="S423" s="64">
        <f t="shared" si="70"/>
        <v>-1.0572519564734878E-2</v>
      </c>
      <c r="T423" s="64">
        <f t="shared" si="71"/>
        <v>3.3711057342311876E-2</v>
      </c>
      <c r="U423" s="64">
        <f t="shared" si="72"/>
        <v>-2.1253993123134776E-3</v>
      </c>
      <c r="V423" s="64">
        <f t="shared" si="73"/>
        <v>2.5001302205417186E-2</v>
      </c>
      <c r="W423" s="64">
        <f t="shared" si="74"/>
        <v>2.8917677639579802E-2</v>
      </c>
      <c r="X423" s="64">
        <f t="shared" si="75"/>
        <v>-3.7047912122456193E-3</v>
      </c>
      <c r="Y423" s="64">
        <f t="shared" si="76"/>
        <v>-2.1506205220963619E-2</v>
      </c>
      <c r="Z423" s="64">
        <f t="shared" si="77"/>
        <v>8.5034525996448892E-3</v>
      </c>
    </row>
    <row r="424" spans="1:26" x14ac:dyDescent="0.35">
      <c r="A424" s="4"/>
      <c r="B424" s="78">
        <v>45587</v>
      </c>
      <c r="C424" s="60">
        <v>117</v>
      </c>
      <c r="D424" s="60">
        <v>149.6</v>
      </c>
      <c r="E424" s="60">
        <v>224.2</v>
      </c>
      <c r="F424" s="60">
        <v>330.7</v>
      </c>
      <c r="G424" s="60">
        <v>36.9</v>
      </c>
      <c r="H424" s="60">
        <v>187.4</v>
      </c>
      <c r="I424" s="60">
        <v>16.7</v>
      </c>
      <c r="J424" s="60">
        <v>84.8</v>
      </c>
      <c r="K424" s="60">
        <v>510.6</v>
      </c>
      <c r="L424" s="60">
        <v>23.2</v>
      </c>
      <c r="M424" s="60">
        <v>473.4</v>
      </c>
      <c r="P424" s="64">
        <f t="shared" si="67"/>
        <v>-3.4129725962399574E-3</v>
      </c>
      <c r="Q424" s="64">
        <f t="shared" si="68"/>
        <v>1.3377928416599535E-3</v>
      </c>
      <c r="R424" s="64">
        <f t="shared" si="69"/>
        <v>2.2326421419755159E-3</v>
      </c>
      <c r="S424" s="64">
        <f t="shared" si="70"/>
        <v>4.2424306054283248E-3</v>
      </c>
      <c r="T424" s="64">
        <f t="shared" si="71"/>
        <v>1.9152432214755918E-2</v>
      </c>
      <c r="U424" s="64">
        <f t="shared" si="72"/>
        <v>-3.1965930256273693E-3</v>
      </c>
      <c r="V424" s="64">
        <f t="shared" si="73"/>
        <v>3.0397477184370948E-2</v>
      </c>
      <c r="W424" s="64">
        <f t="shared" si="74"/>
        <v>7.1006215495763685E-3</v>
      </c>
      <c r="X424" s="64">
        <f t="shared" si="75"/>
        <v>-2.5427886561539695E-3</v>
      </c>
      <c r="Y424" s="64">
        <f t="shared" si="76"/>
        <v>8.6580627431145311E-3</v>
      </c>
      <c r="Z424" s="64">
        <f t="shared" si="77"/>
        <v>2.114612756676328E-3</v>
      </c>
    </row>
    <row r="425" spans="1:26" x14ac:dyDescent="0.35">
      <c r="A425" s="4"/>
      <c r="B425" s="76">
        <v>45588</v>
      </c>
      <c r="C425" s="77">
        <v>114.6</v>
      </c>
      <c r="D425" s="77">
        <v>151.69999999999999</v>
      </c>
      <c r="E425" s="77">
        <v>224.5</v>
      </c>
      <c r="F425" s="77">
        <v>322.3</v>
      </c>
      <c r="G425" s="77">
        <v>36</v>
      </c>
      <c r="H425" s="77">
        <v>184.5</v>
      </c>
      <c r="I425" s="77">
        <v>16</v>
      </c>
      <c r="J425" s="77">
        <v>81.400000000000006</v>
      </c>
      <c r="K425" s="77">
        <v>509.3</v>
      </c>
      <c r="L425" s="77">
        <v>23.1</v>
      </c>
      <c r="M425" s="77">
        <v>469.8</v>
      </c>
      <c r="P425" s="64">
        <f t="shared" si="67"/>
        <v>-2.072613051711697E-2</v>
      </c>
      <c r="Q425" s="64">
        <f t="shared" si="68"/>
        <v>1.3939820814109587E-2</v>
      </c>
      <c r="R425" s="64">
        <f t="shared" si="69"/>
        <v>1.3371965442495609E-3</v>
      </c>
      <c r="S425" s="64">
        <f t="shared" si="70"/>
        <v>-2.5728831166354875E-2</v>
      </c>
      <c r="T425" s="64">
        <f t="shared" si="71"/>
        <v>-2.4692612590371411E-2</v>
      </c>
      <c r="U425" s="64">
        <f t="shared" si="72"/>
        <v>-1.559590632373991E-2</v>
      </c>
      <c r="V425" s="64">
        <f t="shared" si="73"/>
        <v>-4.2819997182928185E-2</v>
      </c>
      <c r="W425" s="64">
        <f t="shared" si="74"/>
        <v>-4.0920269789362675E-2</v>
      </c>
      <c r="X425" s="64">
        <f t="shared" si="75"/>
        <v>-2.549270916824511E-3</v>
      </c>
      <c r="Y425" s="64">
        <f t="shared" si="76"/>
        <v>-4.3196611445162842E-3</v>
      </c>
      <c r="Z425" s="64">
        <f t="shared" si="77"/>
        <v>-7.633624855071095E-3</v>
      </c>
    </row>
    <row r="426" spans="1:26" x14ac:dyDescent="0.35">
      <c r="A426" s="4"/>
      <c r="B426" s="78">
        <v>45589</v>
      </c>
      <c r="C426" s="60">
        <v>116.9</v>
      </c>
      <c r="D426" s="60">
        <v>160.6</v>
      </c>
      <c r="E426" s="60">
        <v>217.5</v>
      </c>
      <c r="F426" s="60">
        <v>316.89999999999998</v>
      </c>
      <c r="G426" s="60">
        <v>35.1</v>
      </c>
      <c r="H426" s="60">
        <v>187.2</v>
      </c>
      <c r="I426" s="60">
        <v>16.2</v>
      </c>
      <c r="J426" s="60">
        <v>83</v>
      </c>
      <c r="K426" s="60">
        <v>503.2</v>
      </c>
      <c r="L426" s="60">
        <v>23</v>
      </c>
      <c r="M426" s="60">
        <v>466</v>
      </c>
      <c r="P426" s="64">
        <f t="shared" si="67"/>
        <v>1.9871064197383676E-2</v>
      </c>
      <c r="Q426" s="64">
        <f t="shared" si="68"/>
        <v>5.7011915158174872E-2</v>
      </c>
      <c r="R426" s="64">
        <f t="shared" si="69"/>
        <v>-3.1676856653570201E-2</v>
      </c>
      <c r="S426" s="64">
        <f t="shared" si="70"/>
        <v>-1.6896522124517161E-2</v>
      </c>
      <c r="T426" s="64">
        <f t="shared" si="71"/>
        <v>-2.5317807984289783E-2</v>
      </c>
      <c r="U426" s="64">
        <f t="shared" si="72"/>
        <v>1.4528100562909808E-2</v>
      </c>
      <c r="V426" s="64">
        <f t="shared" si="73"/>
        <v>1.242251999855711E-2</v>
      </c>
      <c r="W426" s="64">
        <f t="shared" si="74"/>
        <v>1.946533478810325E-2</v>
      </c>
      <c r="X426" s="64">
        <f t="shared" si="75"/>
        <v>-1.2049528504328206E-2</v>
      </c>
      <c r="Y426" s="64">
        <f t="shared" si="76"/>
        <v>-4.3384015985982417E-3</v>
      </c>
      <c r="Z426" s="64">
        <f t="shared" si="77"/>
        <v>-8.1214380991665881E-3</v>
      </c>
    </row>
    <row r="427" spans="1:26" x14ac:dyDescent="0.35">
      <c r="A427" s="4"/>
      <c r="B427" s="76">
        <v>45592</v>
      </c>
      <c r="C427" s="77">
        <v>112.2</v>
      </c>
      <c r="D427" s="77">
        <v>159.80000000000001</v>
      </c>
      <c r="E427" s="77">
        <v>214.1</v>
      </c>
      <c r="F427" s="77">
        <v>305.7</v>
      </c>
      <c r="G427" s="77">
        <v>33.700000000000003</v>
      </c>
      <c r="H427" s="77">
        <v>186.5</v>
      </c>
      <c r="I427" s="77">
        <v>16.7</v>
      </c>
      <c r="J427" s="77">
        <v>81.900000000000006</v>
      </c>
      <c r="K427" s="77">
        <v>481.4</v>
      </c>
      <c r="L427" s="77">
        <v>22.7</v>
      </c>
      <c r="M427" s="77">
        <v>457.6</v>
      </c>
      <c r="P427" s="64">
        <f t="shared" si="67"/>
        <v>-4.1035875389426837E-2</v>
      </c>
      <c r="Q427" s="64">
        <f t="shared" si="68"/>
        <v>-4.9937681804869145E-3</v>
      </c>
      <c r="R427" s="64">
        <f t="shared" si="69"/>
        <v>-1.5755654933101687E-2</v>
      </c>
      <c r="S427" s="64">
        <f t="shared" si="70"/>
        <v>-3.5982037800086172E-2</v>
      </c>
      <c r="T427" s="64">
        <f t="shared" si="71"/>
        <v>-4.070329311350409E-2</v>
      </c>
      <c r="U427" s="64">
        <f t="shared" si="72"/>
        <v>-3.7463249596214271E-3</v>
      </c>
      <c r="V427" s="64">
        <f t="shared" si="73"/>
        <v>3.0397477184370948E-2</v>
      </c>
      <c r="W427" s="64">
        <f t="shared" si="74"/>
        <v>-1.3341616937574147E-2</v>
      </c>
      <c r="X427" s="64">
        <f t="shared" si="75"/>
        <v>-4.42891800372592E-2</v>
      </c>
      <c r="Y427" s="64">
        <f t="shared" si="76"/>
        <v>-1.3129291441792736E-2</v>
      </c>
      <c r="Z427" s="64">
        <f t="shared" si="77"/>
        <v>-1.8190194060057695E-2</v>
      </c>
    </row>
    <row r="428" spans="1:26" x14ac:dyDescent="0.35">
      <c r="A428" s="4"/>
      <c r="B428" s="78">
        <v>45593</v>
      </c>
      <c r="C428" s="60">
        <v>115.4</v>
      </c>
      <c r="D428" s="60">
        <v>157.5</v>
      </c>
      <c r="E428" s="60">
        <v>215.1</v>
      </c>
      <c r="F428" s="60">
        <v>304.60000000000002</v>
      </c>
      <c r="G428" s="60">
        <v>33</v>
      </c>
      <c r="H428" s="60">
        <v>187.6</v>
      </c>
      <c r="I428" s="60">
        <v>16.3</v>
      </c>
      <c r="J428" s="60">
        <v>83.1</v>
      </c>
      <c r="K428" s="60">
        <v>481.1</v>
      </c>
      <c r="L428" s="60">
        <v>22.5</v>
      </c>
      <c r="M428" s="60">
        <v>452.9</v>
      </c>
      <c r="P428" s="64">
        <f t="shared" si="67"/>
        <v>2.8121360985403285E-2</v>
      </c>
      <c r="Q428" s="64">
        <f t="shared" si="68"/>
        <v>-1.4497575066486643E-2</v>
      </c>
      <c r="R428" s="64">
        <f t="shared" si="69"/>
        <v>4.6598406780472635E-3</v>
      </c>
      <c r="S428" s="64">
        <f t="shared" si="70"/>
        <v>-3.604788435727241E-3</v>
      </c>
      <c r="T428" s="64">
        <f t="shared" si="71"/>
        <v>-2.0990275891835858E-2</v>
      </c>
      <c r="U428" s="64">
        <f t="shared" si="72"/>
        <v>5.8807974882539391E-3</v>
      </c>
      <c r="V428" s="64">
        <f t="shared" si="73"/>
        <v>-2.4243611609992739E-2</v>
      </c>
      <c r="W428" s="64">
        <f t="shared" si="74"/>
        <v>1.4545711002378716E-2</v>
      </c>
      <c r="X428" s="64">
        <f t="shared" si="75"/>
        <v>-6.2337664356344801E-4</v>
      </c>
      <c r="Y428" s="64">
        <f t="shared" si="76"/>
        <v>-8.8496152769824993E-3</v>
      </c>
      <c r="Z428" s="64">
        <f t="shared" si="77"/>
        <v>-1.0324089503420002E-2</v>
      </c>
    </row>
    <row r="429" spans="1:26" x14ac:dyDescent="0.35">
      <c r="A429" s="4"/>
      <c r="B429" s="76">
        <v>45594</v>
      </c>
      <c r="C429" s="77">
        <v>119.7</v>
      </c>
      <c r="D429" s="77">
        <v>159.6</v>
      </c>
      <c r="E429" s="77">
        <v>216.5</v>
      </c>
      <c r="F429" s="77">
        <v>311.2</v>
      </c>
      <c r="G429" s="77">
        <v>34.1</v>
      </c>
      <c r="H429" s="77">
        <v>187.1</v>
      </c>
      <c r="I429" s="77">
        <v>17.3</v>
      </c>
      <c r="J429" s="77">
        <v>85.2</v>
      </c>
      <c r="K429" s="77">
        <v>501.7</v>
      </c>
      <c r="L429" s="77">
        <v>22.3</v>
      </c>
      <c r="M429" s="77">
        <v>466.1</v>
      </c>
      <c r="P429" s="64">
        <f t="shared" si="67"/>
        <v>3.658425848992819E-2</v>
      </c>
      <c r="Q429" s="64">
        <f t="shared" si="68"/>
        <v>1.3245226750020505E-2</v>
      </c>
      <c r="R429" s="64">
        <f t="shared" si="69"/>
        <v>6.4875111688602249E-3</v>
      </c>
      <c r="S429" s="64">
        <f t="shared" si="70"/>
        <v>2.1436351843174929E-2</v>
      </c>
      <c r="T429" s="64">
        <f t="shared" si="71"/>
        <v>3.278982282299097E-2</v>
      </c>
      <c r="U429" s="64">
        <f t="shared" si="72"/>
        <v>-2.6688032920803516E-3</v>
      </c>
      <c r="V429" s="64">
        <f t="shared" si="73"/>
        <v>5.95413936910167E-2</v>
      </c>
      <c r="W429" s="64">
        <f t="shared" si="74"/>
        <v>2.4956731973867673E-2</v>
      </c>
      <c r="X429" s="64">
        <f t="shared" si="75"/>
        <v>4.1927182784799122E-2</v>
      </c>
      <c r="Y429" s="64">
        <f t="shared" si="76"/>
        <v>-8.9286307443013184E-3</v>
      </c>
      <c r="Z429" s="64">
        <f t="shared" si="77"/>
        <v>2.8728852816527276E-2</v>
      </c>
    </row>
    <row r="430" spans="1:26" x14ac:dyDescent="0.35">
      <c r="A430" s="4"/>
      <c r="B430" s="78">
        <v>45595</v>
      </c>
      <c r="C430" s="60">
        <v>125.4</v>
      </c>
      <c r="D430" s="60">
        <v>157.6</v>
      </c>
      <c r="E430" s="60">
        <v>218</v>
      </c>
      <c r="F430" s="60">
        <v>317.5</v>
      </c>
      <c r="G430" s="60">
        <v>35.5</v>
      </c>
      <c r="H430" s="60">
        <v>193.5</v>
      </c>
      <c r="I430" s="60">
        <v>19</v>
      </c>
      <c r="J430" s="60">
        <v>89.2</v>
      </c>
      <c r="K430" s="60">
        <v>525.29999999999995</v>
      </c>
      <c r="L430" s="60">
        <v>22.6</v>
      </c>
      <c r="M430" s="60">
        <v>505.4</v>
      </c>
      <c r="P430" s="64">
        <f t="shared" si="67"/>
        <v>4.6520015634892907E-2</v>
      </c>
      <c r="Q430" s="64">
        <f t="shared" si="68"/>
        <v>-1.2610507591929696E-2</v>
      </c>
      <c r="R430" s="64">
        <f t="shared" si="69"/>
        <v>6.9045153465444858E-3</v>
      </c>
      <c r="S430" s="64">
        <f t="shared" si="70"/>
        <v>2.0042026028509848E-2</v>
      </c>
      <c r="T430" s="64">
        <f t="shared" si="71"/>
        <v>4.0235312191898971E-2</v>
      </c>
      <c r="U430" s="64">
        <f t="shared" si="72"/>
        <v>3.363427918979256E-2</v>
      </c>
      <c r="V430" s="64">
        <f t="shared" si="73"/>
        <v>9.3732477662707203E-2</v>
      </c>
      <c r="W430" s="64">
        <f t="shared" si="74"/>
        <v>4.5879605750693657E-2</v>
      </c>
      <c r="X430" s="64">
        <f t="shared" si="75"/>
        <v>4.5967196469708427E-2</v>
      </c>
      <c r="Y430" s="64">
        <f t="shared" si="76"/>
        <v>1.3363227812167158E-2</v>
      </c>
      <c r="Z430" s="64">
        <f t="shared" si="77"/>
        <v>8.0949991575398519E-2</v>
      </c>
    </row>
    <row r="431" spans="1:26" x14ac:dyDescent="0.35">
      <c r="A431" s="4"/>
      <c r="B431" s="76">
        <v>45596</v>
      </c>
      <c r="C431" s="77">
        <v>124.2</v>
      </c>
      <c r="D431" s="77">
        <v>152.69999999999999</v>
      </c>
      <c r="E431" s="77">
        <v>217.9</v>
      </c>
      <c r="F431" s="77">
        <v>314.2</v>
      </c>
      <c r="G431" s="77">
        <v>35</v>
      </c>
      <c r="H431" s="77">
        <v>199.4</v>
      </c>
      <c r="I431" s="77">
        <v>19</v>
      </c>
      <c r="J431" s="77">
        <v>87.9</v>
      </c>
      <c r="K431" s="77">
        <v>519.5</v>
      </c>
      <c r="L431" s="77">
        <v>22.5</v>
      </c>
      <c r="M431" s="77">
        <v>511</v>
      </c>
      <c r="P431" s="64">
        <f t="shared" si="67"/>
        <v>-9.6154586994419804E-3</v>
      </c>
      <c r="Q431" s="64">
        <f t="shared" si="68"/>
        <v>-3.1584965199191996E-2</v>
      </c>
      <c r="R431" s="64">
        <f t="shared" si="69"/>
        <v>-4.5882083851480455E-4</v>
      </c>
      <c r="S431" s="64">
        <f t="shared" si="70"/>
        <v>-1.0448092511225632E-2</v>
      </c>
      <c r="T431" s="64">
        <f t="shared" si="71"/>
        <v>-1.4184634991956413E-2</v>
      </c>
      <c r="U431" s="64">
        <f t="shared" si="72"/>
        <v>3.0035345057901452E-2</v>
      </c>
      <c r="V431" s="64">
        <f t="shared" si="73"/>
        <v>0</v>
      </c>
      <c r="W431" s="64">
        <f t="shared" si="74"/>
        <v>-1.4681234894832366E-2</v>
      </c>
      <c r="X431" s="64">
        <f t="shared" si="75"/>
        <v>-1.1102717420633675E-2</v>
      </c>
      <c r="Y431" s="64">
        <f t="shared" si="76"/>
        <v>-4.4345970678658642E-3</v>
      </c>
      <c r="Z431" s="64">
        <f t="shared" si="77"/>
        <v>1.1019395249610698E-2</v>
      </c>
    </row>
    <row r="432" spans="1:26" x14ac:dyDescent="0.35">
      <c r="A432" s="4"/>
      <c r="B432" s="78">
        <v>45599</v>
      </c>
      <c r="C432" s="60">
        <v>123.6</v>
      </c>
      <c r="D432" s="60">
        <v>147.1</v>
      </c>
      <c r="E432" s="60">
        <v>218.6</v>
      </c>
      <c r="F432" s="60">
        <v>310.39999999999998</v>
      </c>
      <c r="G432" s="60">
        <v>34.1</v>
      </c>
      <c r="H432" s="60">
        <v>205.3</v>
      </c>
      <c r="I432" s="60">
        <v>18.5</v>
      </c>
      <c r="J432" s="60">
        <v>87.7</v>
      </c>
      <c r="K432" s="60">
        <v>557.79999999999995</v>
      </c>
      <c r="L432" s="60">
        <v>22.7</v>
      </c>
      <c r="M432" s="60">
        <v>500.2</v>
      </c>
      <c r="P432" s="64">
        <f t="shared" si="67"/>
        <v>-4.8426244757880151E-3</v>
      </c>
      <c r="Q432" s="64">
        <f t="shared" si="68"/>
        <v>-3.7362584617194911E-2</v>
      </c>
      <c r="R432" s="64">
        <f t="shared" si="69"/>
        <v>3.2073337918638719E-3</v>
      </c>
      <c r="S432" s="64">
        <f t="shared" si="70"/>
        <v>-1.2167937512457127E-2</v>
      </c>
      <c r="T432" s="64">
        <f t="shared" si="71"/>
        <v>-2.605067719994255E-2</v>
      </c>
      <c r="U432" s="64">
        <f t="shared" si="72"/>
        <v>2.9159466497149969E-2</v>
      </c>
      <c r="V432" s="64">
        <f t="shared" si="73"/>
        <v>-2.6668247082161294E-2</v>
      </c>
      <c r="W432" s="64">
        <f t="shared" si="74"/>
        <v>-2.2779053129939539E-3</v>
      </c>
      <c r="X432" s="64">
        <f t="shared" si="75"/>
        <v>7.1133664654106393E-2</v>
      </c>
      <c r="Y432" s="64">
        <f t="shared" si="76"/>
        <v>8.8496152769826E-3</v>
      </c>
      <c r="Z432" s="64">
        <f t="shared" si="77"/>
        <v>-2.1361571760185733E-2</v>
      </c>
    </row>
    <row r="433" spans="1:26" x14ac:dyDescent="0.35">
      <c r="A433" s="4"/>
      <c r="B433" s="76">
        <v>45600</v>
      </c>
      <c r="C433" s="77">
        <v>123.6</v>
      </c>
      <c r="D433" s="77">
        <v>152.9</v>
      </c>
      <c r="E433" s="77">
        <v>219.7</v>
      </c>
      <c r="F433" s="77">
        <v>314.8</v>
      </c>
      <c r="G433" s="77">
        <v>35.1</v>
      </c>
      <c r="H433" s="77">
        <v>205.1</v>
      </c>
      <c r="I433" s="77">
        <v>20.2</v>
      </c>
      <c r="J433" s="77">
        <v>91.9</v>
      </c>
      <c r="K433" s="77">
        <v>549.6</v>
      </c>
      <c r="L433" s="77">
        <v>22.6</v>
      </c>
      <c r="M433" s="77">
        <v>506.2</v>
      </c>
      <c r="P433" s="64">
        <f t="shared" si="67"/>
        <v>0</v>
      </c>
      <c r="Q433" s="64">
        <f t="shared" si="68"/>
        <v>3.8671485327624842E-2</v>
      </c>
      <c r="R433" s="64">
        <f t="shared" si="69"/>
        <v>5.0194036481264184E-3</v>
      </c>
      <c r="S433" s="64">
        <f t="shared" si="70"/>
        <v>1.4075728234184647E-2</v>
      </c>
      <c r="T433" s="64">
        <f t="shared" si="71"/>
        <v>2.8903746182348995E-2</v>
      </c>
      <c r="U433" s="64">
        <f t="shared" si="72"/>
        <v>-9.746589465529893E-4</v>
      </c>
      <c r="V433" s="64">
        <f t="shared" si="73"/>
        <v>8.7911872322879892E-2</v>
      </c>
      <c r="W433" s="64">
        <f t="shared" si="74"/>
        <v>4.6779129983504107E-2</v>
      </c>
      <c r="X433" s="64">
        <f t="shared" si="75"/>
        <v>-1.4809734285248911E-2</v>
      </c>
      <c r="Y433" s="64">
        <f t="shared" si="76"/>
        <v>-4.4150182091167202E-3</v>
      </c>
      <c r="Z433" s="64">
        <f t="shared" si="77"/>
        <v>1.1923829667504895E-2</v>
      </c>
    </row>
    <row r="434" spans="1:26" x14ac:dyDescent="0.35">
      <c r="A434" s="4"/>
      <c r="B434" s="78">
        <v>45601</v>
      </c>
      <c r="C434" s="60">
        <v>126</v>
      </c>
      <c r="D434" s="60">
        <v>151.6</v>
      </c>
      <c r="E434" s="60">
        <v>221.8</v>
      </c>
      <c r="F434" s="60">
        <v>316.10000000000002</v>
      </c>
      <c r="G434" s="60">
        <v>35.5</v>
      </c>
      <c r="H434" s="60">
        <v>205.9</v>
      </c>
      <c r="I434" s="60">
        <v>20.100000000000001</v>
      </c>
      <c r="J434" s="60">
        <v>94</v>
      </c>
      <c r="K434" s="60">
        <v>541.20000000000005</v>
      </c>
      <c r="L434" s="60">
        <v>22.8</v>
      </c>
      <c r="M434" s="60">
        <v>516.5</v>
      </c>
      <c r="P434" s="64">
        <f t="shared" si="67"/>
        <v>1.9231361927887592E-2</v>
      </c>
      <c r="Q434" s="64">
        <f t="shared" si="68"/>
        <v>-8.5386397267453729E-3</v>
      </c>
      <c r="R434" s="64">
        <f t="shared" si="69"/>
        <v>9.5130955257021511E-3</v>
      </c>
      <c r="S434" s="64">
        <f t="shared" si="70"/>
        <v>4.1211026783238404E-3</v>
      </c>
      <c r="T434" s="64">
        <f t="shared" si="71"/>
        <v>1.1331566009550018E-2</v>
      </c>
      <c r="U434" s="64">
        <f t="shared" si="72"/>
        <v>3.8929489554088638E-3</v>
      </c>
      <c r="V434" s="64">
        <f t="shared" si="73"/>
        <v>-4.962789342128902E-3</v>
      </c>
      <c r="W434" s="64">
        <f t="shared" si="74"/>
        <v>2.2593752908362449E-2</v>
      </c>
      <c r="X434" s="64">
        <f t="shared" si="75"/>
        <v>-1.540184461150659E-2</v>
      </c>
      <c r="Y434" s="64">
        <f t="shared" si="76"/>
        <v>8.8106296821549059E-3</v>
      </c>
      <c r="Z434" s="64">
        <f t="shared" si="77"/>
        <v>2.0143440448669534E-2</v>
      </c>
    </row>
    <row r="435" spans="1:26" x14ac:dyDescent="0.35">
      <c r="A435" s="4"/>
      <c r="B435" s="76">
        <v>45602</v>
      </c>
      <c r="C435" s="77">
        <v>121.8</v>
      </c>
      <c r="D435" s="77">
        <v>145.5</v>
      </c>
      <c r="E435" s="77">
        <v>221.3</v>
      </c>
      <c r="F435" s="77">
        <v>315.7</v>
      </c>
      <c r="G435" s="77">
        <v>34.1</v>
      </c>
      <c r="H435" s="77">
        <v>220.8</v>
      </c>
      <c r="I435" s="77">
        <v>20.399999999999999</v>
      </c>
      <c r="J435" s="77">
        <v>93.6</v>
      </c>
      <c r="K435" s="77">
        <v>555.70000000000005</v>
      </c>
      <c r="L435" s="77">
        <v>23.2</v>
      </c>
      <c r="M435" s="77">
        <v>545.6</v>
      </c>
      <c r="P435" s="64">
        <f t="shared" si="67"/>
        <v>-3.3901551675681339E-2</v>
      </c>
      <c r="Q435" s="64">
        <f t="shared" si="68"/>
        <v>-4.1069386596724065E-2</v>
      </c>
      <c r="R435" s="64">
        <f t="shared" si="69"/>
        <v>-2.2568278592627234E-3</v>
      </c>
      <c r="S435" s="64">
        <f t="shared" si="70"/>
        <v>-1.2662236576261475E-3</v>
      </c>
      <c r="T435" s="64">
        <f t="shared" si="71"/>
        <v>-4.023531219189895E-2</v>
      </c>
      <c r="U435" s="64">
        <f t="shared" si="72"/>
        <v>6.9866700369196524E-2</v>
      </c>
      <c r="V435" s="64">
        <f t="shared" si="73"/>
        <v>1.4815085785140463E-2</v>
      </c>
      <c r="W435" s="64">
        <f t="shared" si="74"/>
        <v>-4.2643987864575397E-3</v>
      </c>
      <c r="X435" s="64">
        <f t="shared" si="75"/>
        <v>2.6439683989242652E-2</v>
      </c>
      <c r="Y435" s="64">
        <f t="shared" si="76"/>
        <v>1.739174271186902E-2</v>
      </c>
      <c r="Z435" s="64">
        <f t="shared" si="77"/>
        <v>5.4810817969559243E-2</v>
      </c>
    </row>
    <row r="436" spans="1:26" x14ac:dyDescent="0.35">
      <c r="A436" s="4"/>
      <c r="B436" s="78">
        <v>45603</v>
      </c>
      <c r="C436" s="60">
        <v>120.1</v>
      </c>
      <c r="D436" s="60">
        <v>141.6</v>
      </c>
      <c r="E436" s="60">
        <v>221.9</v>
      </c>
      <c r="F436" s="60">
        <v>321.10000000000002</v>
      </c>
      <c r="G436" s="60">
        <v>33.700000000000003</v>
      </c>
      <c r="H436" s="60">
        <v>216.7</v>
      </c>
      <c r="I436" s="60">
        <v>20.100000000000001</v>
      </c>
      <c r="J436" s="60">
        <v>92.9</v>
      </c>
      <c r="K436" s="60">
        <v>532.1</v>
      </c>
      <c r="L436" s="60">
        <v>23</v>
      </c>
      <c r="M436" s="60">
        <v>523.79999999999995</v>
      </c>
      <c r="P436" s="64">
        <f t="shared" si="67"/>
        <v>-1.4055626189858832E-2</v>
      </c>
      <c r="Q436" s="64">
        <f t="shared" si="68"/>
        <v>-2.7169905351927835E-2</v>
      </c>
      <c r="R436" s="64">
        <f t="shared" si="69"/>
        <v>2.7075828815441871E-3</v>
      </c>
      <c r="S436" s="64">
        <f t="shared" si="70"/>
        <v>1.696020553152236E-2</v>
      </c>
      <c r="T436" s="64">
        <f t="shared" si="71"/>
        <v>-1.1799546931155055E-2</v>
      </c>
      <c r="U436" s="64">
        <f t="shared" si="72"/>
        <v>-1.8743405860626935E-2</v>
      </c>
      <c r="V436" s="64">
        <f t="shared" si="73"/>
        <v>-1.4815085785140474E-2</v>
      </c>
      <c r="W436" s="64">
        <f t="shared" si="74"/>
        <v>-7.5067376637533911E-3</v>
      </c>
      <c r="X436" s="64">
        <f t="shared" si="75"/>
        <v>-4.3397138683551953E-2</v>
      </c>
      <c r="Y436" s="64">
        <f t="shared" si="76"/>
        <v>-8.6580627431145415E-3</v>
      </c>
      <c r="Z436" s="64">
        <f t="shared" si="77"/>
        <v>-4.0776174455640898E-2</v>
      </c>
    </row>
    <row r="437" spans="1:26" x14ac:dyDescent="0.35">
      <c r="A437" s="4"/>
      <c r="B437" s="76">
        <v>45606</v>
      </c>
      <c r="C437" s="77">
        <v>117.2</v>
      </c>
      <c r="D437" s="77">
        <v>155.19999999999999</v>
      </c>
      <c r="E437" s="77">
        <v>221.5</v>
      </c>
      <c r="F437" s="77">
        <v>318.3</v>
      </c>
      <c r="G437" s="77">
        <v>33.1</v>
      </c>
      <c r="H437" s="77">
        <v>209.9</v>
      </c>
      <c r="I437" s="77">
        <v>19.7</v>
      </c>
      <c r="J437" s="77">
        <v>93.7</v>
      </c>
      <c r="K437" s="77">
        <v>507.4</v>
      </c>
      <c r="L437" s="77">
        <v>23.1</v>
      </c>
      <c r="M437" s="77">
        <v>506.4</v>
      </c>
      <c r="P437" s="64">
        <f t="shared" si="67"/>
        <v>-2.4442851943025583E-2</v>
      </c>
      <c r="Q437" s="64">
        <f t="shared" si="68"/>
        <v>9.1708426489498895E-2</v>
      </c>
      <c r="R437" s="64">
        <f t="shared" si="69"/>
        <v>-1.8042404533578796E-3</v>
      </c>
      <c r="S437" s="64">
        <f t="shared" si="70"/>
        <v>-8.7582668074211792E-3</v>
      </c>
      <c r="T437" s="64">
        <f t="shared" si="71"/>
        <v>-1.7964554975298884E-2</v>
      </c>
      <c r="U437" s="64">
        <f t="shared" si="72"/>
        <v>-3.1882681715725975E-2</v>
      </c>
      <c r="V437" s="64">
        <f t="shared" si="73"/>
        <v>-2.0101179321087379E-2</v>
      </c>
      <c r="W437" s="64">
        <f t="shared" si="74"/>
        <v>8.5745434245837176E-3</v>
      </c>
      <c r="X437" s="64">
        <f t="shared" si="75"/>
        <v>-4.7531794437142234E-2</v>
      </c>
      <c r="Y437" s="64">
        <f t="shared" si="76"/>
        <v>4.3384015985981411E-3</v>
      </c>
      <c r="Z437" s="64">
        <f t="shared" si="77"/>
        <v>-3.3783061243645086E-2</v>
      </c>
    </row>
    <row r="438" spans="1:26" x14ac:dyDescent="0.35">
      <c r="A438" s="4"/>
      <c r="B438" s="78">
        <v>45607</v>
      </c>
      <c r="C438" s="60">
        <v>118.9</v>
      </c>
      <c r="D438" s="60">
        <v>162.4</v>
      </c>
      <c r="E438" s="60">
        <v>222.4</v>
      </c>
      <c r="F438" s="60">
        <v>325.60000000000002</v>
      </c>
      <c r="G438" s="60">
        <v>33.200000000000003</v>
      </c>
      <c r="H438" s="60">
        <v>209.6</v>
      </c>
      <c r="I438" s="60">
        <v>20.5</v>
      </c>
      <c r="J438" s="60">
        <v>93.9</v>
      </c>
      <c r="K438" s="60">
        <v>511.5</v>
      </c>
      <c r="L438" s="60">
        <v>23.3</v>
      </c>
      <c r="M438" s="60">
        <v>514.79999999999995</v>
      </c>
      <c r="P438" s="64">
        <f t="shared" si="67"/>
        <v>1.4400926553823955E-2</v>
      </c>
      <c r="Q438" s="64">
        <f t="shared" si="68"/>
        <v>4.5347819978459256E-2</v>
      </c>
      <c r="R438" s="64">
        <f t="shared" si="69"/>
        <v>4.0549728912370551E-3</v>
      </c>
      <c r="S438" s="64">
        <f t="shared" si="70"/>
        <v>2.2675299840338056E-2</v>
      </c>
      <c r="T438" s="64">
        <f t="shared" si="71"/>
        <v>3.0165935394257273E-3</v>
      </c>
      <c r="U438" s="64">
        <f t="shared" si="72"/>
        <v>-1.4302743797002353E-3</v>
      </c>
      <c r="V438" s="64">
        <f t="shared" si="73"/>
        <v>3.9806250400419789E-2</v>
      </c>
      <c r="W438" s="64">
        <f t="shared" si="74"/>
        <v>2.1321969698406404E-3</v>
      </c>
      <c r="X438" s="64">
        <f t="shared" si="75"/>
        <v>8.0479382264998095E-3</v>
      </c>
      <c r="Y438" s="64">
        <f t="shared" si="76"/>
        <v>8.6207430439069546E-3</v>
      </c>
      <c r="Z438" s="64">
        <f t="shared" si="77"/>
        <v>1.6451604892005062E-2</v>
      </c>
    </row>
    <row r="439" spans="1:26" x14ac:dyDescent="0.35">
      <c r="A439" s="4"/>
      <c r="B439" s="76">
        <v>45608</v>
      </c>
      <c r="C439" s="77">
        <v>118</v>
      </c>
      <c r="D439" s="77">
        <v>155.5</v>
      </c>
      <c r="E439" s="77">
        <v>224</v>
      </c>
      <c r="F439" s="77">
        <v>328.8</v>
      </c>
      <c r="G439" s="77">
        <v>34</v>
      </c>
      <c r="H439" s="77">
        <v>208.8</v>
      </c>
      <c r="I439" s="77">
        <v>20.399999999999999</v>
      </c>
      <c r="J439" s="77">
        <v>99.4</v>
      </c>
      <c r="K439" s="77">
        <v>505.9</v>
      </c>
      <c r="L439" s="77">
        <v>23</v>
      </c>
      <c r="M439" s="77">
        <v>494.4</v>
      </c>
      <c r="P439" s="64">
        <f t="shared" si="67"/>
        <v>-7.5981792310714788E-3</v>
      </c>
      <c r="Q439" s="64">
        <f t="shared" si="68"/>
        <v>-4.3416696108288771E-2</v>
      </c>
      <c r="R439" s="64">
        <f t="shared" si="69"/>
        <v>7.168489478612497E-3</v>
      </c>
      <c r="S439" s="64">
        <f t="shared" si="70"/>
        <v>9.7800290536394791E-3</v>
      </c>
      <c r="T439" s="64">
        <f t="shared" si="71"/>
        <v>2.3810648693718392E-2</v>
      </c>
      <c r="U439" s="64">
        <f t="shared" si="72"/>
        <v>-3.8240964384033942E-3</v>
      </c>
      <c r="V439" s="64">
        <f t="shared" si="73"/>
        <v>-4.8899852941919038E-3</v>
      </c>
      <c r="W439" s="64">
        <f t="shared" si="74"/>
        <v>5.6921727448311039E-2</v>
      </c>
      <c r="X439" s="64">
        <f t="shared" si="75"/>
        <v>-1.1008564093790798E-2</v>
      </c>
      <c r="Y439" s="64">
        <f t="shared" si="76"/>
        <v>-1.2959144642505228E-2</v>
      </c>
      <c r="Z439" s="64">
        <f t="shared" si="77"/>
        <v>-4.043356957849057E-2</v>
      </c>
    </row>
    <row r="440" spans="1:26" x14ac:dyDescent="0.35">
      <c r="A440" s="4"/>
      <c r="B440" s="78">
        <v>45609</v>
      </c>
      <c r="C440" s="60">
        <v>117.2</v>
      </c>
      <c r="D440" s="60">
        <v>159.80000000000001</v>
      </c>
      <c r="E440" s="60">
        <v>224.4</v>
      </c>
      <c r="F440" s="60">
        <v>325.5</v>
      </c>
      <c r="G440" s="60">
        <v>33.700000000000003</v>
      </c>
      <c r="H440" s="60">
        <v>209.1</v>
      </c>
      <c r="I440" s="60">
        <v>20.5</v>
      </c>
      <c r="J440" s="60">
        <v>101.7</v>
      </c>
      <c r="K440" s="60">
        <v>515.70000000000005</v>
      </c>
      <c r="L440" s="60">
        <v>23.3</v>
      </c>
      <c r="M440" s="60">
        <v>489.3</v>
      </c>
      <c r="P440" s="64">
        <f t="shared" si="67"/>
        <v>-6.8027473227525231E-3</v>
      </c>
      <c r="Q440" s="64">
        <f t="shared" si="68"/>
        <v>2.7277301712885501E-2</v>
      </c>
      <c r="R440" s="64">
        <f t="shared" si="69"/>
        <v>1.784121793501392E-3</v>
      </c>
      <c r="S440" s="64">
        <f t="shared" si="70"/>
        <v>-1.0087201533400919E-2</v>
      </c>
      <c r="T440" s="64">
        <f t="shared" si="71"/>
        <v>-8.8626872578453173E-3</v>
      </c>
      <c r="U440" s="64">
        <f t="shared" si="72"/>
        <v>1.435750426104194E-3</v>
      </c>
      <c r="V440" s="64">
        <f t="shared" si="73"/>
        <v>4.8899852941917702E-3</v>
      </c>
      <c r="W440" s="64">
        <f t="shared" si="74"/>
        <v>2.2875189391985792E-2</v>
      </c>
      <c r="X440" s="64">
        <f t="shared" si="75"/>
        <v>1.9186179759022988E-2</v>
      </c>
      <c r="Y440" s="64">
        <f t="shared" si="76"/>
        <v>1.2959144642505116E-2</v>
      </c>
      <c r="Z440" s="64">
        <f t="shared" si="77"/>
        <v>-1.0369107848403105E-2</v>
      </c>
    </row>
    <row r="441" spans="1:26" x14ac:dyDescent="0.35">
      <c r="A441" s="4"/>
      <c r="B441" s="76">
        <v>45610</v>
      </c>
      <c r="C441" s="77">
        <v>117.5</v>
      </c>
      <c r="D441" s="77">
        <v>153.80000000000001</v>
      </c>
      <c r="E441" s="77">
        <v>224.9</v>
      </c>
      <c r="F441" s="77">
        <v>326</v>
      </c>
      <c r="G441" s="77">
        <v>34.5</v>
      </c>
      <c r="H441" s="77">
        <v>209.3</v>
      </c>
      <c r="I441" s="77">
        <v>20.7</v>
      </c>
      <c r="J441" s="77">
        <v>98.7</v>
      </c>
      <c r="K441" s="77">
        <v>517.9</v>
      </c>
      <c r="L441" s="77">
        <v>24.1</v>
      </c>
      <c r="M441" s="77">
        <v>492.4</v>
      </c>
      <c r="P441" s="64">
        <f t="shared" si="67"/>
        <v>2.5564564413013938E-3</v>
      </c>
      <c r="Q441" s="64">
        <f t="shared" si="68"/>
        <v>-3.8269976260630674E-2</v>
      </c>
      <c r="R441" s="64">
        <f t="shared" si="69"/>
        <v>2.2256853167287203E-3</v>
      </c>
      <c r="S441" s="64">
        <f t="shared" si="70"/>
        <v>1.5349197180837407E-3</v>
      </c>
      <c r="T441" s="64">
        <f t="shared" si="71"/>
        <v>2.3461486678997966E-2</v>
      </c>
      <c r="U441" s="64">
        <f t="shared" si="72"/>
        <v>9.5602301736617465E-4</v>
      </c>
      <c r="V441" s="64">
        <f t="shared" si="73"/>
        <v>9.7088141269609032E-3</v>
      </c>
      <c r="W441" s="64">
        <f t="shared" si="74"/>
        <v>-2.9942356615078339E-2</v>
      </c>
      <c r="X441" s="64">
        <f t="shared" si="75"/>
        <v>4.2569723729324006E-3</v>
      </c>
      <c r="Y441" s="64">
        <f t="shared" si="76"/>
        <v>3.3758479924954454E-2</v>
      </c>
      <c r="Z441" s="64">
        <f t="shared" si="77"/>
        <v>6.3155960152205893E-3</v>
      </c>
    </row>
    <row r="442" spans="1:26" x14ac:dyDescent="0.35">
      <c r="A442" s="4"/>
      <c r="B442" s="78">
        <v>45613</v>
      </c>
      <c r="C442" s="60">
        <v>116.1</v>
      </c>
      <c r="D442" s="60">
        <v>150.6</v>
      </c>
      <c r="E442" s="60">
        <v>223.4</v>
      </c>
      <c r="F442" s="60">
        <v>320.7</v>
      </c>
      <c r="G442" s="60">
        <v>34.200000000000003</v>
      </c>
      <c r="H442" s="60">
        <v>210.3</v>
      </c>
      <c r="I442" s="60">
        <v>20.100000000000001</v>
      </c>
      <c r="J442" s="60">
        <v>98.7</v>
      </c>
      <c r="K442" s="60">
        <v>539.6</v>
      </c>
      <c r="L442" s="60">
        <v>23.6</v>
      </c>
      <c r="M442" s="60">
        <v>491.9</v>
      </c>
      <c r="P442" s="64">
        <f t="shared" si="67"/>
        <v>-1.1986444880367923E-2</v>
      </c>
      <c r="Q442" s="64">
        <f t="shared" si="68"/>
        <v>-2.102574170575049E-2</v>
      </c>
      <c r="R442" s="64">
        <f t="shared" si="69"/>
        <v>-6.6919723301696833E-3</v>
      </c>
      <c r="S442" s="64">
        <f t="shared" si="70"/>
        <v>-1.6391274667598429E-2</v>
      </c>
      <c r="T442" s="64">
        <f t="shared" si="71"/>
        <v>-8.7336799687545534E-3</v>
      </c>
      <c r="U442" s="64">
        <f t="shared" si="72"/>
        <v>4.7664532567001103E-3</v>
      </c>
      <c r="V442" s="64">
        <f t="shared" si="73"/>
        <v>-2.9413885206293226E-2</v>
      </c>
      <c r="W442" s="64">
        <f t="shared" si="74"/>
        <v>0</v>
      </c>
      <c r="X442" s="64">
        <f t="shared" si="75"/>
        <v>4.1045950903755124E-2</v>
      </c>
      <c r="Y442" s="64">
        <f t="shared" si="76"/>
        <v>-2.0965128465044964E-2</v>
      </c>
      <c r="Z442" s="64">
        <f t="shared" si="77"/>
        <v>-1.0159505090043359E-3</v>
      </c>
    </row>
    <row r="443" spans="1:26" x14ac:dyDescent="0.35">
      <c r="A443" s="4"/>
      <c r="B443" s="76">
        <v>45614</v>
      </c>
      <c r="C443" s="77">
        <v>115.6</v>
      </c>
      <c r="D443" s="77">
        <v>145.69999999999999</v>
      </c>
      <c r="E443" s="77">
        <v>221.7</v>
      </c>
      <c r="F443" s="77">
        <v>318.8</v>
      </c>
      <c r="G443" s="77">
        <v>33.6</v>
      </c>
      <c r="H443" s="77">
        <v>207.6</v>
      </c>
      <c r="I443" s="77">
        <v>19.7</v>
      </c>
      <c r="J443" s="77">
        <v>94</v>
      </c>
      <c r="K443" s="77">
        <v>531.29999999999995</v>
      </c>
      <c r="L443" s="77">
        <v>23.1</v>
      </c>
      <c r="M443" s="77">
        <v>492.2</v>
      </c>
      <c r="P443" s="64">
        <f t="shared" si="67"/>
        <v>-4.3159324655687014E-3</v>
      </c>
      <c r="Q443" s="64">
        <f t="shared" si="68"/>
        <v>-3.3077602164634137E-2</v>
      </c>
      <c r="R443" s="64">
        <f t="shared" si="69"/>
        <v>-7.6387700128346418E-3</v>
      </c>
      <c r="S443" s="64">
        <f t="shared" si="70"/>
        <v>-5.9421597830492025E-3</v>
      </c>
      <c r="T443" s="64">
        <f t="shared" si="71"/>
        <v>-1.7699577099400975E-2</v>
      </c>
      <c r="U443" s="64">
        <f t="shared" si="72"/>
        <v>-1.2921931416920562E-2</v>
      </c>
      <c r="V443" s="64">
        <f t="shared" si="73"/>
        <v>-2.0101179321087379E-2</v>
      </c>
      <c r="W443" s="64">
        <f t="shared" si="74"/>
        <v>-4.8790164169432056E-2</v>
      </c>
      <c r="X443" s="64">
        <f t="shared" si="75"/>
        <v>-1.550129087670339E-2</v>
      </c>
      <c r="Y443" s="64">
        <f t="shared" si="76"/>
        <v>-2.1414094503816473E-2</v>
      </c>
      <c r="Z443" s="64">
        <f t="shared" si="77"/>
        <v>6.0969415566131037E-4</v>
      </c>
    </row>
    <row r="444" spans="1:26" x14ac:dyDescent="0.35">
      <c r="A444" s="4"/>
      <c r="B444" s="78">
        <v>45615</v>
      </c>
      <c r="C444" s="60">
        <v>114.2</v>
      </c>
      <c r="D444" s="60">
        <v>145.80000000000001</v>
      </c>
      <c r="E444" s="60">
        <v>221</v>
      </c>
      <c r="F444" s="60">
        <v>320.39999999999998</v>
      </c>
      <c r="G444" s="60">
        <v>33.5</v>
      </c>
      <c r="H444" s="60">
        <v>207</v>
      </c>
      <c r="I444" s="60">
        <v>20</v>
      </c>
      <c r="J444" s="60">
        <v>95</v>
      </c>
      <c r="K444" s="60">
        <v>521.1</v>
      </c>
      <c r="L444" s="60">
        <v>22.9</v>
      </c>
      <c r="M444" s="60">
        <v>491.5</v>
      </c>
      <c r="P444" s="64">
        <f t="shared" si="67"/>
        <v>-1.2184659016367217E-2</v>
      </c>
      <c r="Q444" s="64">
        <f t="shared" si="68"/>
        <v>6.8610637339880853E-4</v>
      </c>
      <c r="R444" s="64">
        <f t="shared" si="69"/>
        <v>-3.1624151045129547E-3</v>
      </c>
      <c r="S444" s="64">
        <f t="shared" si="70"/>
        <v>5.0062682781440012E-3</v>
      </c>
      <c r="T444" s="64">
        <f t="shared" si="71"/>
        <v>-2.9806281381377893E-3</v>
      </c>
      <c r="U444" s="64">
        <f t="shared" si="72"/>
        <v>-2.8943580263645261E-3</v>
      </c>
      <c r="V444" s="64">
        <f t="shared" si="73"/>
        <v>1.5113637810048106E-2</v>
      </c>
      <c r="W444" s="64">
        <f t="shared" si="74"/>
        <v>1.0582109330537008E-2</v>
      </c>
      <c r="X444" s="64">
        <f t="shared" si="75"/>
        <v>-1.9384871541728507E-2</v>
      </c>
      <c r="Y444" s="64">
        <f t="shared" si="76"/>
        <v>-8.6957069675540448E-3</v>
      </c>
      <c r="Z444" s="64">
        <f t="shared" si="77"/>
        <v>-1.4231983697342687E-3</v>
      </c>
    </row>
    <row r="445" spans="1:26" x14ac:dyDescent="0.35">
      <c r="A445" s="4"/>
      <c r="B445" s="76">
        <v>45616</v>
      </c>
      <c r="C445" s="77">
        <v>113.5</v>
      </c>
      <c r="D445" s="77">
        <v>145.80000000000001</v>
      </c>
      <c r="E445" s="77">
        <v>221.8</v>
      </c>
      <c r="F445" s="77">
        <v>322.89999999999998</v>
      </c>
      <c r="G445" s="77">
        <v>34.700000000000003</v>
      </c>
      <c r="H445" s="77">
        <v>206.2</v>
      </c>
      <c r="I445" s="77">
        <v>20.5</v>
      </c>
      <c r="J445" s="77">
        <v>95.2</v>
      </c>
      <c r="K445" s="77">
        <v>521</v>
      </c>
      <c r="L445" s="77">
        <v>23.1</v>
      </c>
      <c r="M445" s="77">
        <v>489.2</v>
      </c>
      <c r="P445" s="64">
        <f t="shared" si="67"/>
        <v>-6.1484603004524595E-3</v>
      </c>
      <c r="Q445" s="64">
        <f t="shared" si="68"/>
        <v>0</v>
      </c>
      <c r="R445" s="64">
        <f t="shared" si="69"/>
        <v>3.6133733985138313E-3</v>
      </c>
      <c r="S445" s="64">
        <f t="shared" si="70"/>
        <v>7.7724625700254495E-3</v>
      </c>
      <c r="T445" s="64">
        <f t="shared" si="71"/>
        <v>3.51942481217929E-2</v>
      </c>
      <c r="U445" s="64">
        <f t="shared" si="72"/>
        <v>-3.8722216825095622E-3</v>
      </c>
      <c r="V445" s="64">
        <f t="shared" si="73"/>
        <v>2.4692612590371414E-2</v>
      </c>
      <c r="W445" s="64">
        <f t="shared" si="74"/>
        <v>2.10305019677889E-3</v>
      </c>
      <c r="X445" s="64">
        <f t="shared" si="75"/>
        <v>-1.9192016180203284E-4</v>
      </c>
      <c r="Y445" s="64">
        <f t="shared" si="76"/>
        <v>8.695706967553913E-3</v>
      </c>
      <c r="Z445" s="64">
        <f t="shared" si="77"/>
        <v>-4.6905357742039414E-3</v>
      </c>
    </row>
    <row r="446" spans="1:26" x14ac:dyDescent="0.35">
      <c r="A446" s="4"/>
      <c r="B446" s="78">
        <v>45617</v>
      </c>
      <c r="C446" s="60">
        <v>112.9</v>
      </c>
      <c r="D446" s="60">
        <v>154.5</v>
      </c>
      <c r="E446" s="60">
        <v>221.8</v>
      </c>
      <c r="F446" s="60">
        <v>318.2</v>
      </c>
      <c r="G446" s="60">
        <v>33.9</v>
      </c>
      <c r="H446" s="60">
        <v>208.3</v>
      </c>
      <c r="I446" s="60">
        <v>19.8</v>
      </c>
      <c r="J446" s="60">
        <v>93.1</v>
      </c>
      <c r="K446" s="60">
        <v>526.5</v>
      </c>
      <c r="L446" s="60">
        <v>23.3</v>
      </c>
      <c r="M446" s="60">
        <v>487</v>
      </c>
      <c r="P446" s="64">
        <f t="shared" si="67"/>
        <v>-5.3003657658409397E-3</v>
      </c>
      <c r="Q446" s="64">
        <f t="shared" si="68"/>
        <v>5.7958276763242278E-2</v>
      </c>
      <c r="R446" s="64">
        <f t="shared" si="69"/>
        <v>0</v>
      </c>
      <c r="S446" s="64">
        <f t="shared" si="70"/>
        <v>-1.4662561860542957E-2</v>
      </c>
      <c r="T446" s="64">
        <f t="shared" si="71"/>
        <v>-2.3324672566409004E-2</v>
      </c>
      <c r="U446" s="64">
        <f t="shared" si="72"/>
        <v>1.0132776684066907E-2</v>
      </c>
      <c r="V446" s="64">
        <f t="shared" si="73"/>
        <v>-3.4742948443872858E-2</v>
      </c>
      <c r="W446" s="64">
        <f t="shared" si="74"/>
        <v>-2.2305757514298391E-2</v>
      </c>
      <c r="X446" s="64">
        <f t="shared" si="75"/>
        <v>1.0501289820663234E-2</v>
      </c>
      <c r="Y446" s="64">
        <f t="shared" si="76"/>
        <v>8.6207430439069546E-3</v>
      </c>
      <c r="Z446" s="64">
        <f t="shared" si="77"/>
        <v>-4.5072807304274744E-3</v>
      </c>
    </row>
    <row r="447" spans="1:26" x14ac:dyDescent="0.35">
      <c r="A447" s="4"/>
      <c r="B447" s="76">
        <v>45620</v>
      </c>
      <c r="C447" s="77">
        <v>115.3</v>
      </c>
      <c r="D447" s="77">
        <v>155</v>
      </c>
      <c r="E447" s="77">
        <v>211.3</v>
      </c>
      <c r="F447" s="77">
        <v>317.8</v>
      </c>
      <c r="G447" s="77">
        <v>33.799999999999997</v>
      </c>
      <c r="H447" s="77">
        <v>209.2</v>
      </c>
      <c r="I447" s="77">
        <v>19.7</v>
      </c>
      <c r="J447" s="77">
        <v>93.2</v>
      </c>
      <c r="K447" s="77">
        <v>526</v>
      </c>
      <c r="L447" s="77">
        <v>23.6</v>
      </c>
      <c r="M447" s="77">
        <v>486.1</v>
      </c>
      <c r="P447" s="64">
        <f t="shared" si="67"/>
        <v>2.1034956119396948E-2</v>
      </c>
      <c r="Q447" s="64">
        <f t="shared" si="68"/>
        <v>3.23102058144654E-3</v>
      </c>
      <c r="R447" s="64">
        <f t="shared" si="69"/>
        <v>-4.849715029425565E-2</v>
      </c>
      <c r="S447" s="64">
        <f t="shared" si="70"/>
        <v>-1.2578618010707818E-3</v>
      </c>
      <c r="T447" s="64">
        <f t="shared" si="71"/>
        <v>-2.9542118974315201E-3</v>
      </c>
      <c r="U447" s="64">
        <f t="shared" si="72"/>
        <v>4.3113839238413543E-3</v>
      </c>
      <c r="V447" s="64">
        <f t="shared" si="73"/>
        <v>-5.063301956546762E-3</v>
      </c>
      <c r="W447" s="64">
        <f t="shared" si="74"/>
        <v>1.0735374085241852E-3</v>
      </c>
      <c r="X447" s="64">
        <f t="shared" si="75"/>
        <v>-9.5011883632035304E-4</v>
      </c>
      <c r="Y447" s="64">
        <f t="shared" si="76"/>
        <v>1.2793351459909542E-2</v>
      </c>
      <c r="Z447" s="64">
        <f t="shared" si="77"/>
        <v>-1.8497590311799162E-3</v>
      </c>
    </row>
    <row r="448" spans="1:26" x14ac:dyDescent="0.35">
      <c r="A448" s="4"/>
      <c r="B448" s="78">
        <v>45621</v>
      </c>
      <c r="C448" s="60">
        <v>114.6</v>
      </c>
      <c r="D448" s="60">
        <v>148.30000000000001</v>
      </c>
      <c r="E448" s="60">
        <v>208.3</v>
      </c>
      <c r="F448" s="60">
        <v>315.2</v>
      </c>
      <c r="G448" s="60">
        <v>33.5</v>
      </c>
      <c r="H448" s="60">
        <v>208.4</v>
      </c>
      <c r="I448" s="60">
        <v>19.7</v>
      </c>
      <c r="J448" s="60">
        <v>94.8</v>
      </c>
      <c r="K448" s="60">
        <v>530.1</v>
      </c>
      <c r="L448" s="60">
        <v>23.5</v>
      </c>
      <c r="M448" s="60">
        <v>482.6</v>
      </c>
      <c r="P448" s="64">
        <f t="shared" si="67"/>
        <v>-6.0896229943742108E-3</v>
      </c>
      <c r="Q448" s="64">
        <f t="shared" si="68"/>
        <v>-4.418786777536008E-2</v>
      </c>
      <c r="R448" s="64">
        <f t="shared" si="69"/>
        <v>-1.4299576355084675E-2</v>
      </c>
      <c r="S448" s="64">
        <f t="shared" si="70"/>
        <v>-8.2148961188915938E-3</v>
      </c>
      <c r="T448" s="64">
        <f t="shared" si="71"/>
        <v>-8.9153636579522803E-3</v>
      </c>
      <c r="U448" s="64">
        <f t="shared" si="72"/>
        <v>-3.8314223115559487E-3</v>
      </c>
      <c r="V448" s="64">
        <f t="shared" si="73"/>
        <v>0</v>
      </c>
      <c r="W448" s="64">
        <f t="shared" si="74"/>
        <v>1.7021687569430524E-2</v>
      </c>
      <c r="X448" s="64">
        <f t="shared" si="75"/>
        <v>7.7644552560505939E-3</v>
      </c>
      <c r="Y448" s="64">
        <f t="shared" si="76"/>
        <v>-4.2462908814512078E-3</v>
      </c>
      <c r="Z448" s="64">
        <f t="shared" si="77"/>
        <v>-7.2262108604783963E-3</v>
      </c>
    </row>
    <row r="449" spans="1:26" x14ac:dyDescent="0.35">
      <c r="A449" s="4"/>
      <c r="B449" s="76">
        <v>45622</v>
      </c>
      <c r="C449" s="77">
        <v>113.1</v>
      </c>
      <c r="D449" s="77">
        <v>150.9</v>
      </c>
      <c r="E449" s="77">
        <v>208</v>
      </c>
      <c r="F449" s="77">
        <v>318.8</v>
      </c>
      <c r="G449" s="77">
        <v>33</v>
      </c>
      <c r="H449" s="77">
        <v>210</v>
      </c>
      <c r="I449" s="77">
        <v>19.600000000000001</v>
      </c>
      <c r="J449" s="77">
        <v>93.6</v>
      </c>
      <c r="K449" s="77">
        <v>533.29999999999995</v>
      </c>
      <c r="L449" s="77">
        <v>23.5</v>
      </c>
      <c r="M449" s="77">
        <v>482.9</v>
      </c>
      <c r="P449" s="64">
        <f t="shared" si="67"/>
        <v>-1.3175421158564404E-2</v>
      </c>
      <c r="Q449" s="64">
        <f t="shared" si="68"/>
        <v>1.7380116629916797E-2</v>
      </c>
      <c r="R449" s="64">
        <f t="shared" si="69"/>
        <v>-1.4412685656083528E-3</v>
      </c>
      <c r="S449" s="64">
        <f t="shared" si="70"/>
        <v>1.1356588932335975E-2</v>
      </c>
      <c r="T449" s="64">
        <f t="shared" si="71"/>
        <v>-1.5037877364540559E-2</v>
      </c>
      <c r="U449" s="64">
        <f t="shared" si="72"/>
        <v>7.6482208382568188E-3</v>
      </c>
      <c r="V449" s="64">
        <f t="shared" si="73"/>
        <v>-5.0890695074711813E-3</v>
      </c>
      <c r="W449" s="64">
        <f t="shared" si="74"/>
        <v>-1.2739025777429826E-2</v>
      </c>
      <c r="X449" s="64">
        <f t="shared" si="75"/>
        <v>6.0184496127959619E-3</v>
      </c>
      <c r="Y449" s="64">
        <f t="shared" si="76"/>
        <v>0</v>
      </c>
      <c r="Z449" s="64">
        <f t="shared" si="77"/>
        <v>6.2143968856467533E-4</v>
      </c>
    </row>
    <row r="450" spans="1:26" x14ac:dyDescent="0.35">
      <c r="A450" s="4"/>
      <c r="B450" s="78">
        <v>45623</v>
      </c>
      <c r="C450" s="60">
        <v>116.4</v>
      </c>
      <c r="D450" s="60">
        <v>152.5</v>
      </c>
      <c r="E450" s="60">
        <v>208.5</v>
      </c>
      <c r="F450" s="60">
        <v>321.10000000000002</v>
      </c>
      <c r="G450" s="60">
        <v>33.5</v>
      </c>
      <c r="H450" s="60">
        <v>210.8</v>
      </c>
      <c r="I450" s="60">
        <v>20.399999999999999</v>
      </c>
      <c r="J450" s="60">
        <v>95.1</v>
      </c>
      <c r="K450" s="60">
        <v>550.70000000000005</v>
      </c>
      <c r="L450" s="60">
        <v>23.6</v>
      </c>
      <c r="M450" s="60">
        <v>485.2</v>
      </c>
      <c r="P450" s="64">
        <f t="shared" si="67"/>
        <v>2.8760152175262867E-2</v>
      </c>
      <c r="Q450" s="64">
        <f t="shared" si="68"/>
        <v>1.0547230273663014E-2</v>
      </c>
      <c r="R450" s="64">
        <f t="shared" si="69"/>
        <v>2.4009615375382679E-3</v>
      </c>
      <c r="S450" s="64">
        <f t="shared" si="70"/>
        <v>7.1886541794082904E-3</v>
      </c>
      <c r="T450" s="64">
        <f t="shared" si="71"/>
        <v>1.5037877364540502E-2</v>
      </c>
      <c r="U450" s="64">
        <f t="shared" si="72"/>
        <v>3.8022859497386999E-3</v>
      </c>
      <c r="V450" s="64">
        <f t="shared" si="73"/>
        <v>4.0005334613698991E-2</v>
      </c>
      <c r="W450" s="64">
        <f t="shared" si="74"/>
        <v>1.5898586067798204E-2</v>
      </c>
      <c r="X450" s="64">
        <f t="shared" si="75"/>
        <v>3.2106078661879374E-2</v>
      </c>
      <c r="Y450" s="64">
        <f t="shared" si="76"/>
        <v>4.2462908814512243E-3</v>
      </c>
      <c r="Z450" s="64">
        <f t="shared" si="77"/>
        <v>4.7515841903988405E-3</v>
      </c>
    </row>
    <row r="451" spans="1:26" x14ac:dyDescent="0.35">
      <c r="A451" s="4"/>
      <c r="B451" s="76">
        <v>45624</v>
      </c>
      <c r="C451" s="77">
        <v>120</v>
      </c>
      <c r="D451" s="77">
        <v>148.30000000000001</v>
      </c>
      <c r="E451" s="77">
        <v>208.5</v>
      </c>
      <c r="F451" s="77">
        <v>319.7</v>
      </c>
      <c r="G451" s="77">
        <v>33.4</v>
      </c>
      <c r="H451" s="77">
        <v>212</v>
      </c>
      <c r="I451" s="77">
        <v>20.100000000000001</v>
      </c>
      <c r="J451" s="77">
        <v>94.3</v>
      </c>
      <c r="K451" s="77">
        <v>550.70000000000005</v>
      </c>
      <c r="L451" s="77">
        <v>23.5</v>
      </c>
      <c r="M451" s="77">
        <v>488.1</v>
      </c>
      <c r="P451" s="64">
        <f t="shared" si="67"/>
        <v>3.0459207484708439E-2</v>
      </c>
      <c r="Q451" s="64">
        <f t="shared" si="68"/>
        <v>-2.7927346903579849E-2</v>
      </c>
      <c r="R451" s="64">
        <f t="shared" si="69"/>
        <v>0</v>
      </c>
      <c r="S451" s="64">
        <f t="shared" si="70"/>
        <v>-4.3695450296725767E-3</v>
      </c>
      <c r="T451" s="64">
        <f t="shared" si="71"/>
        <v>-2.9895388483660483E-3</v>
      </c>
      <c r="U451" s="64">
        <f t="shared" si="72"/>
        <v>5.6764580048051221E-3</v>
      </c>
      <c r="V451" s="64">
        <f t="shared" si="73"/>
        <v>-1.4815085785140474E-2</v>
      </c>
      <c r="W451" s="64">
        <f t="shared" si="74"/>
        <v>-8.4477799119327575E-3</v>
      </c>
      <c r="X451" s="64">
        <f t="shared" si="75"/>
        <v>0</v>
      </c>
      <c r="Y451" s="64">
        <f t="shared" si="76"/>
        <v>-4.2462908814512078E-3</v>
      </c>
      <c r="Z451" s="64">
        <f t="shared" si="77"/>
        <v>5.9591258232068135E-3</v>
      </c>
    </row>
    <row r="452" spans="1:26" x14ac:dyDescent="0.35">
      <c r="A452" s="4"/>
      <c r="B452" s="78">
        <v>45627</v>
      </c>
      <c r="C452" s="60">
        <v>117.7</v>
      </c>
      <c r="D452" s="60">
        <v>144.9</v>
      </c>
      <c r="E452" s="60">
        <v>208.2</v>
      </c>
      <c r="F452" s="60">
        <v>317.8</v>
      </c>
      <c r="G452" s="60">
        <v>33.4</v>
      </c>
      <c r="H452" s="60">
        <v>211.4</v>
      </c>
      <c r="I452" s="60">
        <v>19.8</v>
      </c>
      <c r="J452" s="60">
        <v>93.4</v>
      </c>
      <c r="K452" s="60">
        <v>485.3</v>
      </c>
      <c r="L452" s="60">
        <v>23.5</v>
      </c>
      <c r="M452" s="60">
        <v>486.4</v>
      </c>
      <c r="P452" s="64">
        <f t="shared" si="67"/>
        <v>-1.935272851581496E-2</v>
      </c>
      <c r="Q452" s="64">
        <f t="shared" si="68"/>
        <v>-2.3193399817249789E-2</v>
      </c>
      <c r="R452" s="64">
        <f t="shared" si="69"/>
        <v>-1.4398850579876432E-3</v>
      </c>
      <c r="S452" s="64">
        <f t="shared" si="70"/>
        <v>-5.9608019631800435E-3</v>
      </c>
      <c r="T452" s="64">
        <f t="shared" si="71"/>
        <v>0</v>
      </c>
      <c r="U452" s="64">
        <f t="shared" si="72"/>
        <v>-2.8342012358751373E-3</v>
      </c>
      <c r="V452" s="64">
        <f t="shared" si="73"/>
        <v>-1.5037877364540559E-2</v>
      </c>
      <c r="W452" s="64">
        <f t="shared" si="74"/>
        <v>-9.589844404614736E-3</v>
      </c>
      <c r="X452" s="64">
        <f t="shared" si="75"/>
        <v>-0.1264229398572653</v>
      </c>
      <c r="Y452" s="64">
        <f t="shared" si="76"/>
        <v>0</v>
      </c>
      <c r="Z452" s="64">
        <f t="shared" si="77"/>
        <v>-3.4889722411446467E-3</v>
      </c>
    </row>
    <row r="453" spans="1:26" x14ac:dyDescent="0.35">
      <c r="A453" s="4"/>
      <c r="B453" s="76">
        <v>45628</v>
      </c>
      <c r="C453" s="77">
        <v>117.1</v>
      </c>
      <c r="D453" s="77">
        <v>146.1</v>
      </c>
      <c r="E453" s="77">
        <v>209</v>
      </c>
      <c r="F453" s="77">
        <v>319.2</v>
      </c>
      <c r="G453" s="77">
        <v>33.299999999999997</v>
      </c>
      <c r="H453" s="77">
        <v>211</v>
      </c>
      <c r="I453" s="77">
        <v>20.100000000000001</v>
      </c>
      <c r="J453" s="77">
        <v>93.8</v>
      </c>
      <c r="K453" s="77">
        <v>483.1</v>
      </c>
      <c r="L453" s="77">
        <v>23.4</v>
      </c>
      <c r="M453" s="77">
        <v>486.1</v>
      </c>
      <c r="P453" s="64">
        <f t="shared" ref="P453:P479" si="78">LN(C453/C452)</f>
        <v>-5.1107436625594475E-3</v>
      </c>
      <c r="Q453" s="64">
        <f t="shared" ref="Q453:Q479" si="79">LN(D453/D452)</f>
        <v>8.2474694300170449E-3</v>
      </c>
      <c r="R453" s="64">
        <f t="shared" ref="R453:R479" si="80">LN(E453/E452)</f>
        <v>3.8350957839424884E-3</v>
      </c>
      <c r="S453" s="64">
        <f t="shared" ref="S453:S479" si="81">LN(F453/F452)</f>
        <v>4.3956114730381293E-3</v>
      </c>
      <c r="T453" s="64">
        <f t="shared" ref="T453:T479" si="82">LN(G453/G452)</f>
        <v>-2.9985029962566689E-3</v>
      </c>
      <c r="U453" s="64">
        <f t="shared" ref="U453:U479" si="83">LN(H453/H452)</f>
        <v>-1.8939399600708209E-3</v>
      </c>
      <c r="V453" s="64">
        <f t="shared" ref="V453:V479" si="84">LN(I453/I452)</f>
        <v>1.5037877364540502E-2</v>
      </c>
      <c r="W453" s="64">
        <f t="shared" ref="W453:W479" si="85">LN(J453/J452)</f>
        <v>4.2735107773818641E-3</v>
      </c>
      <c r="X453" s="64">
        <f t="shared" ref="X453:X479" si="86">LN(K453/K452)</f>
        <v>-4.5435848508095459E-3</v>
      </c>
      <c r="Y453" s="64">
        <f t="shared" ref="Y453:Y478" si="87">LN(L453/L452)</f>
        <v>-4.2643987864575397E-3</v>
      </c>
      <c r="Z453" s="64">
        <f t="shared" ref="Z453:Z479" si="88">LN(M453/M452)</f>
        <v>-6.1696660054735039E-4</v>
      </c>
    </row>
    <row r="454" spans="1:26" x14ac:dyDescent="0.35">
      <c r="A454" s="4"/>
      <c r="B454" s="78">
        <v>45629</v>
      </c>
      <c r="C454" s="60">
        <v>116.1</v>
      </c>
      <c r="D454" s="60">
        <v>144.30000000000001</v>
      </c>
      <c r="E454" s="60">
        <v>211.2</v>
      </c>
      <c r="F454" s="60">
        <v>323.8</v>
      </c>
      <c r="G454" s="60">
        <v>33.4</v>
      </c>
      <c r="H454" s="60">
        <v>211</v>
      </c>
      <c r="I454" s="60">
        <v>20.399999999999999</v>
      </c>
      <c r="J454" s="60">
        <v>94.9</v>
      </c>
      <c r="K454" s="60">
        <v>484.1</v>
      </c>
      <c r="L454" s="60">
        <v>23.2</v>
      </c>
      <c r="M454" s="60">
        <v>485.1</v>
      </c>
      <c r="P454" s="64">
        <f t="shared" si="78"/>
        <v>-8.5763818998258814E-3</v>
      </c>
      <c r="Q454" s="64">
        <f t="shared" si="79"/>
        <v>-1.2396852976828458E-2</v>
      </c>
      <c r="R454" s="64">
        <f t="shared" si="80"/>
        <v>1.0471299867295437E-2</v>
      </c>
      <c r="S454" s="64">
        <f t="shared" si="81"/>
        <v>1.4308175667881177E-2</v>
      </c>
      <c r="T454" s="64">
        <f t="shared" si="82"/>
        <v>2.9985029962566329E-3</v>
      </c>
      <c r="U454" s="64">
        <f t="shared" si="83"/>
        <v>0</v>
      </c>
      <c r="V454" s="64">
        <f t="shared" si="84"/>
        <v>1.4815085785140463E-2</v>
      </c>
      <c r="W454" s="64">
        <f t="shared" si="85"/>
        <v>1.165884960370321E-2</v>
      </c>
      <c r="X454" s="64">
        <f t="shared" si="86"/>
        <v>2.0678253852876491E-3</v>
      </c>
      <c r="Y454" s="64">
        <f t="shared" si="87"/>
        <v>-8.5837436913914419E-3</v>
      </c>
      <c r="Z454" s="64">
        <f t="shared" si="88"/>
        <v>-2.0593088002389551E-3</v>
      </c>
    </row>
    <row r="455" spans="1:26" x14ac:dyDescent="0.35">
      <c r="A455" s="4"/>
      <c r="B455" s="76">
        <v>45630</v>
      </c>
      <c r="C455" s="77">
        <v>116.6</v>
      </c>
      <c r="D455" s="77">
        <v>145.4</v>
      </c>
      <c r="E455" s="77">
        <v>215.9</v>
      </c>
      <c r="F455" s="77">
        <v>320.5</v>
      </c>
      <c r="G455" s="77">
        <v>34.200000000000003</v>
      </c>
      <c r="H455" s="77">
        <v>197.6</v>
      </c>
      <c r="I455" s="77">
        <v>20.2</v>
      </c>
      <c r="J455" s="77">
        <v>97.2</v>
      </c>
      <c r="K455" s="77">
        <v>486.7</v>
      </c>
      <c r="L455" s="77">
        <v>23.3</v>
      </c>
      <c r="M455" s="77">
        <v>485.7</v>
      </c>
      <c r="P455" s="64">
        <f t="shared" si="78"/>
        <v>4.2973852125461733E-3</v>
      </c>
      <c r="Q455" s="64">
        <f t="shared" si="79"/>
        <v>7.5940993195936753E-3</v>
      </c>
      <c r="R455" s="64">
        <f t="shared" si="80"/>
        <v>2.2009785688655446E-2</v>
      </c>
      <c r="S455" s="64">
        <f t="shared" si="81"/>
        <v>-1.0243764882810012E-2</v>
      </c>
      <c r="T455" s="64">
        <f t="shared" si="82"/>
        <v>2.3669744085904922E-2</v>
      </c>
      <c r="U455" s="64">
        <f t="shared" si="83"/>
        <v>-6.5613348162299051E-2</v>
      </c>
      <c r="V455" s="64">
        <f t="shared" si="84"/>
        <v>-9.8522964430115944E-3</v>
      </c>
      <c r="W455" s="64">
        <f t="shared" si="85"/>
        <v>2.3947005850511138E-2</v>
      </c>
      <c r="X455" s="64">
        <f t="shared" si="86"/>
        <v>5.3564198937598867E-3</v>
      </c>
      <c r="Y455" s="64">
        <f t="shared" si="87"/>
        <v>4.3010818993907017E-3</v>
      </c>
      <c r="Z455" s="64">
        <f t="shared" si="88"/>
        <v>1.236094100528306E-3</v>
      </c>
    </row>
    <row r="456" spans="1:26" x14ac:dyDescent="0.35">
      <c r="A456" s="4"/>
      <c r="B456" s="78">
        <v>45631</v>
      </c>
      <c r="C456" s="60">
        <v>116.4</v>
      </c>
      <c r="D456" s="60">
        <v>144.80000000000001</v>
      </c>
      <c r="E456" s="60">
        <v>214</v>
      </c>
      <c r="F456" s="60">
        <v>317.60000000000002</v>
      </c>
      <c r="G456" s="60">
        <v>33.200000000000003</v>
      </c>
      <c r="H456" s="60">
        <v>195</v>
      </c>
      <c r="I456" s="60">
        <v>19.8</v>
      </c>
      <c r="J456" s="60">
        <v>96.3</v>
      </c>
      <c r="K456" s="60">
        <v>488.2</v>
      </c>
      <c r="L456" s="60">
        <v>23.3</v>
      </c>
      <c r="M456" s="60">
        <v>483.9</v>
      </c>
      <c r="P456" s="64">
        <f t="shared" si="78"/>
        <v>-1.7167386190544741E-3</v>
      </c>
      <c r="Q456" s="64">
        <f t="shared" si="79"/>
        <v>-4.1350851478029905E-3</v>
      </c>
      <c r="R456" s="64">
        <f t="shared" si="80"/>
        <v>-8.839322498910257E-3</v>
      </c>
      <c r="S456" s="64">
        <f t="shared" si="81"/>
        <v>-9.0895469877440276E-3</v>
      </c>
      <c r="T456" s="64">
        <f t="shared" si="82"/>
        <v>-2.9675768146116551E-2</v>
      </c>
      <c r="U456" s="64">
        <f t="shared" si="83"/>
        <v>-1.3245226750020567E-2</v>
      </c>
      <c r="V456" s="64">
        <f t="shared" si="84"/>
        <v>-2.0000666706669428E-2</v>
      </c>
      <c r="W456" s="64">
        <f t="shared" si="85"/>
        <v>-9.3023926623135612E-3</v>
      </c>
      <c r="X456" s="64">
        <f t="shared" si="86"/>
        <v>3.0772411194510247E-3</v>
      </c>
      <c r="Y456" s="64">
        <f t="shared" si="87"/>
        <v>0</v>
      </c>
      <c r="Z456" s="64">
        <f t="shared" si="88"/>
        <v>-3.7128755524263243E-3</v>
      </c>
    </row>
    <row r="457" spans="1:26" x14ac:dyDescent="0.35">
      <c r="A457" s="4"/>
      <c r="B457" s="76">
        <v>45634</v>
      </c>
      <c r="C457" s="77">
        <v>115.1</v>
      </c>
      <c r="D457" s="77">
        <v>144.69999999999999</v>
      </c>
      <c r="E457" s="77">
        <v>217.9</v>
      </c>
      <c r="F457" s="77">
        <v>318.2</v>
      </c>
      <c r="G457" s="77">
        <v>33.1</v>
      </c>
      <c r="H457" s="77">
        <v>192.6</v>
      </c>
      <c r="I457" s="77">
        <v>19.600000000000001</v>
      </c>
      <c r="J457" s="77">
        <v>95.1</v>
      </c>
      <c r="K457" s="77">
        <v>490.1</v>
      </c>
      <c r="L457" s="77">
        <v>23.3</v>
      </c>
      <c r="M457" s="77">
        <v>483.8</v>
      </c>
      <c r="P457" s="64">
        <f t="shared" si="78"/>
        <v>-1.123121956950056E-2</v>
      </c>
      <c r="Q457" s="64">
        <f t="shared" si="79"/>
        <v>-6.9084631417796485E-4</v>
      </c>
      <c r="R457" s="64">
        <f t="shared" si="80"/>
        <v>1.8060226928722813E-2</v>
      </c>
      <c r="S457" s="64">
        <f t="shared" si="81"/>
        <v>1.8873865307057287E-3</v>
      </c>
      <c r="T457" s="64">
        <f t="shared" si="82"/>
        <v>-3.0165935394256792E-3</v>
      </c>
      <c r="U457" s="64">
        <f t="shared" si="83"/>
        <v>-1.2384059199721666E-2</v>
      </c>
      <c r="V457" s="64">
        <f t="shared" si="84"/>
        <v>-1.0152371464017962E-2</v>
      </c>
      <c r="W457" s="64">
        <f t="shared" si="85"/>
        <v>-1.2539349252735251E-2</v>
      </c>
      <c r="X457" s="64">
        <f t="shared" si="86"/>
        <v>3.8842939566422086E-3</v>
      </c>
      <c r="Y457" s="64">
        <f t="shared" si="87"/>
        <v>0</v>
      </c>
      <c r="Z457" s="64">
        <f t="shared" si="88"/>
        <v>-2.0667562334587789E-4</v>
      </c>
    </row>
    <row r="458" spans="1:26" x14ac:dyDescent="0.35">
      <c r="A458" s="4"/>
      <c r="B458" s="78">
        <v>45635</v>
      </c>
      <c r="C458" s="60">
        <v>114.5</v>
      </c>
      <c r="D458" s="60">
        <v>142.4</v>
      </c>
      <c r="E458" s="60">
        <v>216.7</v>
      </c>
      <c r="F458" s="60">
        <v>317.89999999999998</v>
      </c>
      <c r="G458" s="60">
        <v>32.799999999999997</v>
      </c>
      <c r="H458" s="60">
        <v>190.4</v>
      </c>
      <c r="I458" s="60">
        <v>19.5</v>
      </c>
      <c r="J458" s="60">
        <v>94.8</v>
      </c>
      <c r="K458" s="60">
        <v>487</v>
      </c>
      <c r="L458" s="60">
        <v>23.2</v>
      </c>
      <c r="M458" s="60">
        <v>484.7</v>
      </c>
      <c r="P458" s="64">
        <f t="shared" si="78"/>
        <v>-5.2264927335425827E-3</v>
      </c>
      <c r="Q458" s="64">
        <f t="shared" si="79"/>
        <v>-1.60226346595627E-2</v>
      </c>
      <c r="R458" s="64">
        <f t="shared" si="80"/>
        <v>-5.522333408260899E-3</v>
      </c>
      <c r="S458" s="64">
        <f t="shared" si="81"/>
        <v>-9.4324798692950441E-4</v>
      </c>
      <c r="T458" s="64">
        <f t="shared" si="82"/>
        <v>-9.1047669929193165E-3</v>
      </c>
      <c r="U458" s="64">
        <f t="shared" si="83"/>
        <v>-1.1488377006760168E-2</v>
      </c>
      <c r="V458" s="64">
        <f t="shared" si="84"/>
        <v>-5.1151006667704887E-3</v>
      </c>
      <c r="W458" s="64">
        <f t="shared" si="85"/>
        <v>-3.1595602903684815E-3</v>
      </c>
      <c r="X458" s="64">
        <f t="shared" si="86"/>
        <v>-6.3453288329121229E-3</v>
      </c>
      <c r="Y458" s="64">
        <f t="shared" si="87"/>
        <v>-4.3010818993906973E-3</v>
      </c>
      <c r="Z458" s="64">
        <f t="shared" si="88"/>
        <v>1.8585446754034412E-3</v>
      </c>
    </row>
    <row r="459" spans="1:26" x14ac:dyDescent="0.35">
      <c r="A459" s="4"/>
      <c r="B459" s="76">
        <v>45636</v>
      </c>
      <c r="C459" s="77">
        <v>115.7</v>
      </c>
      <c r="D459" s="77">
        <v>136.1</v>
      </c>
      <c r="E459" s="77">
        <v>215.8</v>
      </c>
      <c r="F459" s="77">
        <v>316.3</v>
      </c>
      <c r="G459" s="77">
        <v>32.9</v>
      </c>
      <c r="H459" s="77">
        <v>190.4</v>
      </c>
      <c r="I459" s="77">
        <v>19.5</v>
      </c>
      <c r="J459" s="77">
        <v>94.9</v>
      </c>
      <c r="K459" s="77">
        <v>487.6</v>
      </c>
      <c r="L459" s="77">
        <v>23.1</v>
      </c>
      <c r="M459" s="77">
        <v>485.7</v>
      </c>
      <c r="P459" s="64">
        <f t="shared" si="78"/>
        <v>1.0425811205336488E-2</v>
      </c>
      <c r="Q459" s="64">
        <f t="shared" si="79"/>
        <v>-4.5250089320455045E-2</v>
      </c>
      <c r="R459" s="64">
        <f t="shared" si="80"/>
        <v>-4.1618557182789423E-3</v>
      </c>
      <c r="S459" s="64">
        <f t="shared" si="81"/>
        <v>-5.0457376051537793E-3</v>
      </c>
      <c r="T459" s="64">
        <f t="shared" si="82"/>
        <v>3.044142381228273E-3</v>
      </c>
      <c r="U459" s="64">
        <f t="shared" si="83"/>
        <v>0</v>
      </c>
      <c r="V459" s="64">
        <f t="shared" si="84"/>
        <v>0</v>
      </c>
      <c r="W459" s="64">
        <f t="shared" si="85"/>
        <v>1.0542963549062141E-3</v>
      </c>
      <c r="X459" s="64">
        <f t="shared" si="86"/>
        <v>1.2312745245266984E-3</v>
      </c>
      <c r="Y459" s="64">
        <f t="shared" si="87"/>
        <v>-4.3196611445162842E-3</v>
      </c>
      <c r="Z459" s="64">
        <f t="shared" si="88"/>
        <v>2.0610065003688425E-3</v>
      </c>
    </row>
    <row r="460" spans="1:26" x14ac:dyDescent="0.35">
      <c r="A460" s="4"/>
      <c r="B460" s="78">
        <v>45637</v>
      </c>
      <c r="C460" s="60">
        <v>115.3</v>
      </c>
      <c r="D460" s="60">
        <v>122.5</v>
      </c>
      <c r="E460" s="60">
        <v>214.7</v>
      </c>
      <c r="F460" s="60">
        <v>313.5</v>
      </c>
      <c r="G460" s="60">
        <v>31.8</v>
      </c>
      <c r="H460" s="60">
        <v>188.9</v>
      </c>
      <c r="I460" s="60">
        <v>18.899999999999999</v>
      </c>
      <c r="J460" s="60">
        <v>94.2</v>
      </c>
      <c r="K460" s="60">
        <v>486.3</v>
      </c>
      <c r="L460" s="60">
        <v>23</v>
      </c>
      <c r="M460" s="60">
        <v>483.4</v>
      </c>
      <c r="P460" s="64">
        <f t="shared" si="78"/>
        <v>-3.4632069246175912E-3</v>
      </c>
      <c r="Q460" s="64">
        <f t="shared" si="79"/>
        <v>-0.1052788796726387</v>
      </c>
      <c r="R460" s="64">
        <f t="shared" si="80"/>
        <v>-5.1103479392990729E-3</v>
      </c>
      <c r="S460" s="64">
        <f t="shared" si="81"/>
        <v>-8.8917702386277723E-3</v>
      </c>
      <c r="T460" s="64">
        <f t="shared" si="82"/>
        <v>-3.4006367985194977E-2</v>
      </c>
      <c r="U460" s="64">
        <f t="shared" si="83"/>
        <v>-7.9093478498010426E-3</v>
      </c>
      <c r="V460" s="64">
        <f t="shared" si="84"/>
        <v>-3.1252543504104537E-2</v>
      </c>
      <c r="W460" s="64">
        <f t="shared" si="85"/>
        <v>-7.4035240335648279E-3</v>
      </c>
      <c r="X460" s="64">
        <f t="shared" si="86"/>
        <v>-2.6696801973763321E-3</v>
      </c>
      <c r="Y460" s="64">
        <f t="shared" si="87"/>
        <v>-4.3384015985982417E-3</v>
      </c>
      <c r="Z460" s="64">
        <f t="shared" si="88"/>
        <v>-4.7466810823164974E-3</v>
      </c>
    </row>
    <row r="461" spans="1:26" x14ac:dyDescent="0.35">
      <c r="A461" s="4"/>
      <c r="B461" s="76">
        <v>45638</v>
      </c>
      <c r="C461" s="77">
        <v>115.2</v>
      </c>
      <c r="D461" s="77">
        <v>125.8</v>
      </c>
      <c r="E461" s="77">
        <v>212.4</v>
      </c>
      <c r="F461" s="77">
        <v>314.60000000000002</v>
      </c>
      <c r="G461" s="77">
        <v>31.8</v>
      </c>
      <c r="H461" s="77">
        <v>188.1</v>
      </c>
      <c r="I461" s="77">
        <v>18.7</v>
      </c>
      <c r="J461" s="77">
        <v>92.7</v>
      </c>
      <c r="K461" s="77">
        <v>489.1</v>
      </c>
      <c r="L461" s="77">
        <v>23</v>
      </c>
      <c r="M461" s="77">
        <v>481.9</v>
      </c>
      <c r="P461" s="64">
        <f t="shared" si="78"/>
        <v>-8.6767901322246978E-4</v>
      </c>
      <c r="Q461" s="64">
        <f t="shared" si="79"/>
        <v>2.6582314281558356E-2</v>
      </c>
      <c r="R461" s="64">
        <f t="shared" si="80"/>
        <v>-1.0770415516951487E-2</v>
      </c>
      <c r="S461" s="64">
        <f t="shared" si="81"/>
        <v>3.5026305512020745E-3</v>
      </c>
      <c r="T461" s="64">
        <f t="shared" si="82"/>
        <v>0</v>
      </c>
      <c r="U461" s="64">
        <f t="shared" si="83"/>
        <v>-4.2440382004792342E-3</v>
      </c>
      <c r="V461" s="64">
        <f t="shared" si="84"/>
        <v>-1.0638398205055754E-2</v>
      </c>
      <c r="W461" s="64">
        <f t="shared" si="85"/>
        <v>-1.6051709010507901E-2</v>
      </c>
      <c r="X461" s="64">
        <f t="shared" si="86"/>
        <v>5.7412501355713543E-3</v>
      </c>
      <c r="Y461" s="64">
        <f t="shared" si="87"/>
        <v>0</v>
      </c>
      <c r="Z461" s="64">
        <f t="shared" si="88"/>
        <v>-3.1078446230955424E-3</v>
      </c>
    </row>
    <row r="462" spans="1:26" x14ac:dyDescent="0.35">
      <c r="A462" s="4"/>
      <c r="B462" s="78">
        <v>45641</v>
      </c>
      <c r="C462" s="60">
        <v>115.9</v>
      </c>
      <c r="D462" s="60">
        <v>123.3</v>
      </c>
      <c r="E462" s="60">
        <v>222.9</v>
      </c>
      <c r="F462" s="60">
        <v>314.3</v>
      </c>
      <c r="G462" s="60">
        <v>32.4</v>
      </c>
      <c r="H462" s="60">
        <v>190.5</v>
      </c>
      <c r="I462" s="60">
        <v>19</v>
      </c>
      <c r="J462" s="60">
        <v>94.9</v>
      </c>
      <c r="K462" s="60">
        <v>508.7</v>
      </c>
      <c r="L462" s="60">
        <v>23.1</v>
      </c>
      <c r="M462" s="60">
        <v>482.2</v>
      </c>
      <c r="P462" s="64">
        <f t="shared" si="78"/>
        <v>6.0580020839151108E-3</v>
      </c>
      <c r="Q462" s="64">
        <f t="shared" si="79"/>
        <v>-2.0072934096041523E-2</v>
      </c>
      <c r="R462" s="64">
        <f t="shared" si="80"/>
        <v>4.8251951024039418E-2</v>
      </c>
      <c r="S462" s="64">
        <f t="shared" si="81"/>
        <v>-9.5404682065560896E-4</v>
      </c>
      <c r="T462" s="64">
        <f t="shared" si="82"/>
        <v>1.8692133012152546E-2</v>
      </c>
      <c r="U462" s="64">
        <f t="shared" si="83"/>
        <v>1.267845825977109E-2</v>
      </c>
      <c r="V462" s="64">
        <f t="shared" si="84"/>
        <v>1.5915455305899582E-2</v>
      </c>
      <c r="W462" s="64">
        <f t="shared" si="85"/>
        <v>2.3455233044072796E-2</v>
      </c>
      <c r="X462" s="64">
        <f t="shared" si="86"/>
        <v>3.929148428340775E-2</v>
      </c>
      <c r="Y462" s="64">
        <f t="shared" si="87"/>
        <v>4.3384015985981411E-3</v>
      </c>
      <c r="Z462" s="64">
        <f t="shared" si="88"/>
        <v>6.2234210078364501E-4</v>
      </c>
    </row>
    <row r="463" spans="1:26" x14ac:dyDescent="0.35">
      <c r="A463" s="4"/>
      <c r="B463" s="76">
        <v>45643</v>
      </c>
      <c r="C463" s="77">
        <v>122</v>
      </c>
      <c r="D463" s="77">
        <v>127.7</v>
      </c>
      <c r="E463" s="77">
        <v>223.2</v>
      </c>
      <c r="F463" s="77">
        <v>320</v>
      </c>
      <c r="G463" s="77">
        <v>32.700000000000003</v>
      </c>
      <c r="H463" s="77">
        <v>191.2</v>
      </c>
      <c r="I463" s="77">
        <v>19.100000000000001</v>
      </c>
      <c r="J463" s="77">
        <v>97.5</v>
      </c>
      <c r="K463" s="77">
        <v>499.1</v>
      </c>
      <c r="L463" s="77">
        <v>23.4</v>
      </c>
      <c r="M463" s="77">
        <v>485.3</v>
      </c>
      <c r="P463" s="64">
        <f t="shared" si="78"/>
        <v>5.1293294387550481E-2</v>
      </c>
      <c r="Q463" s="64">
        <f t="shared" si="79"/>
        <v>3.5063352868195022E-2</v>
      </c>
      <c r="R463" s="64">
        <f t="shared" si="80"/>
        <v>1.3449901153326123E-3</v>
      </c>
      <c r="S463" s="64">
        <f t="shared" si="81"/>
        <v>1.797305199025025E-2</v>
      </c>
      <c r="T463" s="64">
        <f t="shared" si="82"/>
        <v>9.2166551049240476E-3</v>
      </c>
      <c r="U463" s="64">
        <f t="shared" si="83"/>
        <v>3.6678060505451315E-3</v>
      </c>
      <c r="V463" s="64">
        <f t="shared" si="84"/>
        <v>5.249355886143745E-3</v>
      </c>
      <c r="W463" s="64">
        <f t="shared" si="85"/>
        <v>2.70286723879192E-2</v>
      </c>
      <c r="X463" s="64">
        <f t="shared" si="86"/>
        <v>-1.905197535315574E-2</v>
      </c>
      <c r="Y463" s="64">
        <f t="shared" si="87"/>
        <v>1.2903404835907782E-2</v>
      </c>
      <c r="Z463" s="64">
        <f t="shared" si="88"/>
        <v>6.4082906640997974E-3</v>
      </c>
    </row>
    <row r="464" spans="1:26" x14ac:dyDescent="0.35">
      <c r="A464" s="4"/>
      <c r="B464" s="78">
        <v>45644</v>
      </c>
      <c r="C464" s="60">
        <v>120.3</v>
      </c>
      <c r="D464" s="60">
        <v>127</v>
      </c>
      <c r="E464" s="60">
        <v>222.6</v>
      </c>
      <c r="F464" s="60">
        <v>324.2</v>
      </c>
      <c r="G464" s="60">
        <v>32.6</v>
      </c>
      <c r="H464" s="60">
        <v>188.5</v>
      </c>
      <c r="I464" s="60">
        <v>18.8</v>
      </c>
      <c r="J464" s="60">
        <v>97.4</v>
      </c>
      <c r="K464" s="60">
        <v>492.5</v>
      </c>
      <c r="L464" s="60">
        <v>23.3</v>
      </c>
      <c r="M464" s="60">
        <v>486.2</v>
      </c>
      <c r="P464" s="64">
        <f t="shared" si="78"/>
        <v>-1.4032421752623415E-2</v>
      </c>
      <c r="Q464" s="64">
        <f t="shared" si="79"/>
        <v>-5.4966765799023855E-3</v>
      </c>
      <c r="R464" s="64">
        <f t="shared" si="80"/>
        <v>-2.6917916657114146E-3</v>
      </c>
      <c r="S464" s="64">
        <f t="shared" si="81"/>
        <v>1.3039613507803549E-2</v>
      </c>
      <c r="T464" s="64">
        <f t="shared" si="82"/>
        <v>-3.0627895305457668E-3</v>
      </c>
      <c r="U464" s="64">
        <f t="shared" si="83"/>
        <v>-1.4221993729235417E-2</v>
      </c>
      <c r="V464" s="64">
        <f t="shared" si="84"/>
        <v>-1.5831465216680739E-2</v>
      </c>
      <c r="W464" s="64">
        <f t="shared" si="85"/>
        <v>-1.0261673553120061E-3</v>
      </c>
      <c r="X464" s="64">
        <f t="shared" si="86"/>
        <v>-1.3312015863420026E-2</v>
      </c>
      <c r="Y464" s="64">
        <f t="shared" si="87"/>
        <v>-4.2826617920007359E-3</v>
      </c>
      <c r="Z464" s="64">
        <f t="shared" si="88"/>
        <v>1.8528054708523433E-3</v>
      </c>
    </row>
    <row r="465" spans="1:26" x14ac:dyDescent="0.35">
      <c r="A465" s="4"/>
      <c r="B465" s="76">
        <v>45645</v>
      </c>
      <c r="C465" s="77">
        <v>120.1</v>
      </c>
      <c r="D465" s="77">
        <v>131</v>
      </c>
      <c r="E465" s="77">
        <v>222.8</v>
      </c>
      <c r="F465" s="77">
        <v>325.39999999999998</v>
      </c>
      <c r="G465" s="77">
        <v>32.200000000000003</v>
      </c>
      <c r="H465" s="77">
        <v>188.1</v>
      </c>
      <c r="I465" s="77">
        <v>18.899999999999999</v>
      </c>
      <c r="J465" s="77">
        <v>97.3</v>
      </c>
      <c r="K465" s="77">
        <v>506.7</v>
      </c>
      <c r="L465" s="77">
        <v>23.4</v>
      </c>
      <c r="M465" s="77">
        <v>488.7</v>
      </c>
      <c r="P465" s="64">
        <f t="shared" si="78"/>
        <v>-1.6638938946953808E-3</v>
      </c>
      <c r="Q465" s="64">
        <f t="shared" si="79"/>
        <v>3.1010236742560218E-2</v>
      </c>
      <c r="R465" s="64">
        <f t="shared" si="80"/>
        <v>8.9806921168462722E-4</v>
      </c>
      <c r="S465" s="64">
        <f t="shared" si="81"/>
        <v>3.694585483361607E-3</v>
      </c>
      <c r="T465" s="64">
        <f t="shared" si="82"/>
        <v>-1.2345835822299266E-2</v>
      </c>
      <c r="U465" s="64">
        <f t="shared" si="83"/>
        <v>-2.1242705810807895E-3</v>
      </c>
      <c r="V465" s="64">
        <f t="shared" si="84"/>
        <v>5.3050522296930981E-3</v>
      </c>
      <c r="W465" s="64">
        <f t="shared" si="85"/>
        <v>-1.0272214565301364E-3</v>
      </c>
      <c r="X465" s="64">
        <f t="shared" si="86"/>
        <v>2.8424651869720447E-2</v>
      </c>
      <c r="Y465" s="64">
        <f t="shared" si="87"/>
        <v>4.2826617920007281E-3</v>
      </c>
      <c r="Z465" s="64">
        <f t="shared" si="88"/>
        <v>5.1287423940860524E-3</v>
      </c>
    </row>
    <row r="466" spans="1:26" x14ac:dyDescent="0.35">
      <c r="A466" s="4"/>
      <c r="B466" s="78">
        <v>45648</v>
      </c>
      <c r="C466" s="60">
        <v>117.3</v>
      </c>
      <c r="D466" s="60">
        <v>135.4</v>
      </c>
      <c r="E466" s="60">
        <v>221</v>
      </c>
      <c r="F466" s="60">
        <v>325.2</v>
      </c>
      <c r="G466" s="60">
        <v>32.799999999999997</v>
      </c>
      <c r="H466" s="60">
        <v>187.1</v>
      </c>
      <c r="I466" s="60">
        <v>18.899999999999999</v>
      </c>
      <c r="J466" s="60">
        <v>96</v>
      </c>
      <c r="K466" s="60">
        <v>493.8</v>
      </c>
      <c r="L466" s="60">
        <v>23.3</v>
      </c>
      <c r="M466" s="60">
        <v>488.5</v>
      </c>
      <c r="P466" s="64">
        <f t="shared" si="78"/>
        <v>-2.3589973426508024E-2</v>
      </c>
      <c r="Q466" s="64">
        <f t="shared" si="79"/>
        <v>3.3036037277023041E-2</v>
      </c>
      <c r="R466" s="64">
        <f t="shared" si="80"/>
        <v>-8.1118065353761818E-3</v>
      </c>
      <c r="S466" s="64">
        <f t="shared" si="81"/>
        <v>-6.1481711128189421E-4</v>
      </c>
      <c r="T466" s="64">
        <f t="shared" si="82"/>
        <v>1.8462062839735352E-2</v>
      </c>
      <c r="U466" s="64">
        <f t="shared" si="83"/>
        <v>-5.3305030269408119E-3</v>
      </c>
      <c r="V466" s="64">
        <f t="shared" si="84"/>
        <v>0</v>
      </c>
      <c r="W466" s="64">
        <f t="shared" si="85"/>
        <v>-1.3450797724123104E-2</v>
      </c>
      <c r="X466" s="64">
        <f t="shared" si="86"/>
        <v>-2.5788535570784962E-2</v>
      </c>
      <c r="Y466" s="64">
        <f t="shared" si="87"/>
        <v>-4.2826617920007359E-3</v>
      </c>
      <c r="Z466" s="64">
        <f t="shared" si="88"/>
        <v>-4.0933279327166802E-4</v>
      </c>
    </row>
    <row r="467" spans="1:26" x14ac:dyDescent="0.35">
      <c r="A467" s="4"/>
      <c r="B467" s="76">
        <v>45649</v>
      </c>
      <c r="C467" s="77">
        <v>115.7</v>
      </c>
      <c r="D467" s="77">
        <v>138.80000000000001</v>
      </c>
      <c r="E467" s="77">
        <v>218</v>
      </c>
      <c r="F467" s="77">
        <v>323.5</v>
      </c>
      <c r="G467" s="77">
        <v>32.200000000000003</v>
      </c>
      <c r="H467" s="77">
        <v>185.9</v>
      </c>
      <c r="I467" s="77">
        <v>18.8</v>
      </c>
      <c r="J467" s="77">
        <v>94.4</v>
      </c>
      <c r="K467" s="77">
        <v>493.8</v>
      </c>
      <c r="L467" s="77">
        <v>23.4</v>
      </c>
      <c r="M467" s="77">
        <v>488.1</v>
      </c>
      <c r="P467" s="64">
        <f t="shared" si="78"/>
        <v>-1.3734121459798864E-2</v>
      </c>
      <c r="Q467" s="64">
        <f t="shared" si="79"/>
        <v>2.480068759452949E-2</v>
      </c>
      <c r="R467" s="64">
        <f t="shared" si="80"/>
        <v>-1.3667638728663757E-2</v>
      </c>
      <c r="S467" s="64">
        <f t="shared" si="81"/>
        <v>-5.2412637327002558E-3</v>
      </c>
      <c r="T467" s="64">
        <f t="shared" si="82"/>
        <v>-1.8462062839735217E-2</v>
      </c>
      <c r="U467" s="64">
        <f t="shared" si="83"/>
        <v>-6.434338552645487E-3</v>
      </c>
      <c r="V467" s="64">
        <f t="shared" si="84"/>
        <v>-5.3050522296930061E-3</v>
      </c>
      <c r="W467" s="64">
        <f t="shared" si="85"/>
        <v>-1.6807118316381174E-2</v>
      </c>
      <c r="X467" s="64">
        <f t="shared" si="86"/>
        <v>0</v>
      </c>
      <c r="Y467" s="64">
        <f t="shared" si="87"/>
        <v>4.2826617920007281E-3</v>
      </c>
      <c r="Z467" s="64">
        <f t="shared" si="88"/>
        <v>-8.191685897355384E-4</v>
      </c>
    </row>
    <row r="468" spans="1:26" x14ac:dyDescent="0.35">
      <c r="A468" s="4"/>
      <c r="B468" s="78">
        <v>45650</v>
      </c>
      <c r="C468" s="60">
        <v>117.2</v>
      </c>
      <c r="D468" s="60">
        <v>141.6</v>
      </c>
      <c r="E468" s="60">
        <v>217.9</v>
      </c>
      <c r="F468" s="60">
        <v>322.5</v>
      </c>
      <c r="G468" s="60">
        <v>33</v>
      </c>
      <c r="H468" s="60">
        <v>185.2</v>
      </c>
      <c r="I468" s="60">
        <v>18.7</v>
      </c>
      <c r="J468" s="60">
        <v>93.3</v>
      </c>
      <c r="K468" s="60">
        <v>496.5</v>
      </c>
      <c r="L468" s="60">
        <v>23.4</v>
      </c>
      <c r="M468" s="60">
        <v>486.8</v>
      </c>
      <c r="P468" s="64">
        <f t="shared" si="78"/>
        <v>1.2881242943281399E-2</v>
      </c>
      <c r="Q468" s="64">
        <f t="shared" si="79"/>
        <v>1.997213318691517E-2</v>
      </c>
      <c r="R468" s="64">
        <f t="shared" si="80"/>
        <v>-4.5882083851480455E-4</v>
      </c>
      <c r="S468" s="64">
        <f t="shared" si="81"/>
        <v>-3.095977705128121E-3</v>
      </c>
      <c r="T468" s="64">
        <f t="shared" si="82"/>
        <v>2.4541108916117445E-2</v>
      </c>
      <c r="U468" s="64">
        <f t="shared" si="83"/>
        <v>-3.7725725153194439E-3</v>
      </c>
      <c r="V468" s="64">
        <f t="shared" si="84"/>
        <v>-5.3333459753626168E-3</v>
      </c>
      <c r="W468" s="64">
        <f t="shared" si="85"/>
        <v>-1.1720965298156999E-2</v>
      </c>
      <c r="X468" s="64">
        <f t="shared" si="86"/>
        <v>5.4529065741481305E-3</v>
      </c>
      <c r="Y468" s="64">
        <f t="shared" si="87"/>
        <v>0</v>
      </c>
      <c r="Z468" s="64">
        <f t="shared" si="88"/>
        <v>-2.6669417797296835E-3</v>
      </c>
    </row>
    <row r="469" spans="1:26" x14ac:dyDescent="0.35">
      <c r="A469" s="4"/>
      <c r="B469" s="76">
        <v>45652</v>
      </c>
      <c r="C469" s="77">
        <v>118.1</v>
      </c>
      <c r="D469" s="77">
        <v>144.19999999999999</v>
      </c>
      <c r="E469" s="77">
        <v>216.6</v>
      </c>
      <c r="F469" s="77">
        <v>322.5</v>
      </c>
      <c r="G469" s="77">
        <v>33.1</v>
      </c>
      <c r="H469" s="77">
        <v>185.7</v>
      </c>
      <c r="I469" s="77">
        <v>18.7</v>
      </c>
      <c r="J469" s="77">
        <v>94.3</v>
      </c>
      <c r="K469" s="77">
        <v>510.7</v>
      </c>
      <c r="L469" s="77">
        <v>23.4</v>
      </c>
      <c r="M469" s="77">
        <v>489.2</v>
      </c>
      <c r="P469" s="64">
        <f t="shared" si="78"/>
        <v>7.6498460604043283E-3</v>
      </c>
      <c r="Q469" s="64">
        <f t="shared" si="79"/>
        <v>1.8195043591229341E-2</v>
      </c>
      <c r="R469" s="64">
        <f t="shared" si="80"/>
        <v>-5.9839073836839797E-3</v>
      </c>
      <c r="S469" s="64">
        <f t="shared" si="81"/>
        <v>0</v>
      </c>
      <c r="T469" s="64">
        <f t="shared" si="82"/>
        <v>3.0257209165371114E-3</v>
      </c>
      <c r="U469" s="64">
        <f t="shared" si="83"/>
        <v>2.6961461465811443E-3</v>
      </c>
      <c r="V469" s="64">
        <f t="shared" si="84"/>
        <v>0</v>
      </c>
      <c r="W469" s="64">
        <f t="shared" si="85"/>
        <v>1.0661081786113637E-2</v>
      </c>
      <c r="X469" s="64">
        <f t="shared" si="86"/>
        <v>2.8198850168370829E-2</v>
      </c>
      <c r="Y469" s="64">
        <f t="shared" si="87"/>
        <v>0</v>
      </c>
      <c r="Z469" s="64">
        <f t="shared" si="88"/>
        <v>4.9180426996450729E-3</v>
      </c>
    </row>
    <row r="470" spans="1:26" x14ac:dyDescent="0.35">
      <c r="A470" s="4"/>
      <c r="B470" s="78">
        <v>45655</v>
      </c>
      <c r="C470" s="60">
        <v>121.1</v>
      </c>
      <c r="D470" s="60">
        <v>144.5</v>
      </c>
      <c r="E470" s="60">
        <v>216.4</v>
      </c>
      <c r="F470" s="60">
        <v>322.5</v>
      </c>
      <c r="G470" s="60">
        <v>32.200000000000003</v>
      </c>
      <c r="H470" s="60">
        <v>187.9</v>
      </c>
      <c r="I470" s="60">
        <v>18.7</v>
      </c>
      <c r="J470" s="60">
        <v>95</v>
      </c>
      <c r="K470" s="60">
        <v>514</v>
      </c>
      <c r="L470" s="60">
        <v>23.4</v>
      </c>
      <c r="M470" s="60">
        <v>488.7</v>
      </c>
      <c r="P470" s="64">
        <f t="shared" si="78"/>
        <v>2.508492735573005E-2</v>
      </c>
      <c r="Q470" s="64">
        <f t="shared" si="79"/>
        <v>2.0782827016381489E-3</v>
      </c>
      <c r="R470" s="64">
        <f t="shared" si="80"/>
        <v>-9.2378759456377161E-4</v>
      </c>
      <c r="S470" s="64">
        <f t="shared" si="81"/>
        <v>0</v>
      </c>
      <c r="T470" s="64">
        <f t="shared" si="82"/>
        <v>-2.7566829832654592E-2</v>
      </c>
      <c r="U470" s="64">
        <f t="shared" si="83"/>
        <v>1.1777438060759619E-2</v>
      </c>
      <c r="V470" s="64">
        <f t="shared" si="84"/>
        <v>0</v>
      </c>
      <c r="W470" s="64">
        <f t="shared" si="85"/>
        <v>7.3957019611289926E-3</v>
      </c>
      <c r="X470" s="64">
        <f t="shared" si="86"/>
        <v>6.4409318015668671E-3</v>
      </c>
      <c r="Y470" s="64">
        <f t="shared" si="87"/>
        <v>0</v>
      </c>
      <c r="Z470" s="64">
        <f t="shared" si="88"/>
        <v>-1.0225995369081222E-3</v>
      </c>
    </row>
    <row r="471" spans="1:26" x14ac:dyDescent="0.35">
      <c r="A471" s="4"/>
      <c r="B471" s="76">
        <v>45656</v>
      </c>
      <c r="C471" s="77">
        <v>126.1</v>
      </c>
      <c r="D471" s="77">
        <v>139</v>
      </c>
      <c r="E471" s="77">
        <v>217.7</v>
      </c>
      <c r="F471" s="77">
        <v>323.10000000000002</v>
      </c>
      <c r="G471" s="77">
        <v>32.700000000000003</v>
      </c>
      <c r="H471" s="77">
        <v>188.7</v>
      </c>
      <c r="I471" s="77">
        <v>18.600000000000001</v>
      </c>
      <c r="J471" s="77">
        <v>94.1</v>
      </c>
      <c r="K471" s="77">
        <v>514.5</v>
      </c>
      <c r="L471" s="77">
        <v>23.4</v>
      </c>
      <c r="M471" s="77">
        <v>487.5</v>
      </c>
      <c r="P471" s="64">
        <f t="shared" si="78"/>
        <v>4.0458592411827365E-2</v>
      </c>
      <c r="Q471" s="64">
        <f t="shared" si="79"/>
        <v>-3.8805574421795122E-2</v>
      </c>
      <c r="R471" s="64">
        <f t="shared" si="80"/>
        <v>5.9894212681753196E-3</v>
      </c>
      <c r="S471" s="64">
        <f t="shared" si="81"/>
        <v>1.8587365946255636E-3</v>
      </c>
      <c r="T471" s="64">
        <f t="shared" si="82"/>
        <v>1.5408625352845061E-2</v>
      </c>
      <c r="U471" s="64">
        <f t="shared" si="83"/>
        <v>4.2485459550847763E-3</v>
      </c>
      <c r="V471" s="64">
        <f t="shared" si="84"/>
        <v>-5.3619431413852872E-3</v>
      </c>
      <c r="W471" s="64">
        <f t="shared" si="85"/>
        <v>-9.5188450092069804E-3</v>
      </c>
      <c r="X471" s="64">
        <f t="shared" si="86"/>
        <v>9.7228981893918609E-4</v>
      </c>
      <c r="Y471" s="64">
        <f t="shared" si="87"/>
        <v>0</v>
      </c>
      <c r="Z471" s="64">
        <f t="shared" si="88"/>
        <v>-2.4585138382072634E-3</v>
      </c>
    </row>
    <row r="472" spans="1:26" x14ac:dyDescent="0.35">
      <c r="A472" s="4"/>
      <c r="B472" s="78">
        <v>45658</v>
      </c>
      <c r="C472" s="60">
        <v>125.6</v>
      </c>
      <c r="D472" s="60">
        <v>132.6</v>
      </c>
      <c r="E472" s="60">
        <v>217</v>
      </c>
      <c r="F472" s="60">
        <v>325.10000000000002</v>
      </c>
      <c r="G472" s="60">
        <v>32.700000000000003</v>
      </c>
      <c r="H472" s="60">
        <v>188.6</v>
      </c>
      <c r="I472" s="60">
        <v>18.600000000000001</v>
      </c>
      <c r="J472" s="60">
        <v>95</v>
      </c>
      <c r="K472" s="60">
        <v>509.7</v>
      </c>
      <c r="L472" s="60">
        <v>24</v>
      </c>
      <c r="M472" s="60">
        <v>489.4</v>
      </c>
      <c r="P472" s="64">
        <f t="shared" si="78"/>
        <v>-3.9729889367755584E-3</v>
      </c>
      <c r="Q472" s="64">
        <f t="shared" si="79"/>
        <v>-4.7136855378929719E-2</v>
      </c>
      <c r="R472" s="64">
        <f t="shared" si="80"/>
        <v>-3.2206147000421719E-3</v>
      </c>
      <c r="S472" s="64">
        <f t="shared" si="81"/>
        <v>6.1709544794070906E-3</v>
      </c>
      <c r="T472" s="64">
        <f t="shared" si="82"/>
        <v>0</v>
      </c>
      <c r="U472" s="64">
        <f t="shared" si="83"/>
        <v>-5.3008217514741304E-4</v>
      </c>
      <c r="V472" s="64">
        <f t="shared" si="84"/>
        <v>0</v>
      </c>
      <c r="W472" s="64">
        <f t="shared" si="85"/>
        <v>9.5188450092068399E-3</v>
      </c>
      <c r="X472" s="64">
        <f t="shared" si="86"/>
        <v>-9.3732379281083154E-3</v>
      </c>
      <c r="Y472" s="64">
        <f t="shared" si="87"/>
        <v>2.5317807984290001E-2</v>
      </c>
      <c r="Z472" s="64">
        <f t="shared" si="88"/>
        <v>3.8898605706692655E-3</v>
      </c>
    </row>
    <row r="473" spans="1:26" x14ac:dyDescent="0.35">
      <c r="A473" s="4"/>
      <c r="B473" s="76">
        <v>45659</v>
      </c>
      <c r="C473" s="77">
        <v>122.8</v>
      </c>
      <c r="D473" s="77">
        <v>130.1</v>
      </c>
      <c r="E473" s="77">
        <v>216.6</v>
      </c>
      <c r="F473" s="77">
        <v>324.2</v>
      </c>
      <c r="G473" s="77">
        <v>32.6</v>
      </c>
      <c r="H473" s="77">
        <v>187.9</v>
      </c>
      <c r="I473" s="77">
        <v>18.600000000000001</v>
      </c>
      <c r="J473" s="77">
        <v>94.3</v>
      </c>
      <c r="K473" s="77">
        <v>497.6</v>
      </c>
      <c r="L473" s="77">
        <v>24</v>
      </c>
      <c r="M473" s="77">
        <v>488.9</v>
      </c>
      <c r="P473" s="64">
        <f t="shared" si="78"/>
        <v>-2.2545238321056208E-2</v>
      </c>
      <c r="Q473" s="64">
        <f t="shared" si="79"/>
        <v>-1.9033692233302587E-2</v>
      </c>
      <c r="R473" s="64">
        <f t="shared" si="80"/>
        <v>-1.8450189735693507E-3</v>
      </c>
      <c r="S473" s="64">
        <f t="shared" si="81"/>
        <v>-2.772218008284034E-3</v>
      </c>
      <c r="T473" s="64">
        <f t="shared" si="82"/>
        <v>-3.0627895305457668E-3</v>
      </c>
      <c r="U473" s="64">
        <f t="shared" si="83"/>
        <v>-3.7184637799374727E-3</v>
      </c>
      <c r="V473" s="64">
        <f t="shared" si="84"/>
        <v>0</v>
      </c>
      <c r="W473" s="64">
        <f t="shared" si="85"/>
        <v>-7.3957019611290246E-3</v>
      </c>
      <c r="X473" s="64">
        <f t="shared" si="86"/>
        <v>-2.4025775921026331E-2</v>
      </c>
      <c r="Y473" s="64">
        <f t="shared" si="87"/>
        <v>0</v>
      </c>
      <c r="Z473" s="64">
        <f t="shared" si="88"/>
        <v>-1.0221814239713973E-3</v>
      </c>
    </row>
    <row r="474" spans="1:26" x14ac:dyDescent="0.35">
      <c r="A474" s="4"/>
      <c r="B474" s="78">
        <v>45662</v>
      </c>
      <c r="C474" s="60">
        <v>120.6</v>
      </c>
      <c r="D474" s="60">
        <v>133.9</v>
      </c>
      <c r="E474" s="60">
        <v>216.2</v>
      </c>
      <c r="F474" s="60">
        <v>324.7</v>
      </c>
      <c r="G474" s="60">
        <v>32.5</v>
      </c>
      <c r="H474" s="60">
        <v>187</v>
      </c>
      <c r="I474" s="60">
        <v>18.5</v>
      </c>
      <c r="J474" s="60">
        <v>93</v>
      </c>
      <c r="K474" s="60">
        <v>493.4</v>
      </c>
      <c r="L474" s="60">
        <v>23.7</v>
      </c>
      <c r="M474" s="60">
        <v>487.1</v>
      </c>
      <c r="P474" s="64">
        <f t="shared" si="78"/>
        <v>-1.8077731419957027E-2</v>
      </c>
      <c r="Q474" s="64">
        <f t="shared" si="79"/>
        <v>2.8789867178667345E-2</v>
      </c>
      <c r="R474" s="64">
        <f t="shared" si="80"/>
        <v>-1.8484293617823161E-3</v>
      </c>
      <c r="S474" s="64">
        <f t="shared" si="81"/>
        <v>1.5410698072245224E-3</v>
      </c>
      <c r="T474" s="64">
        <f t="shared" si="82"/>
        <v>-3.0721990369702518E-3</v>
      </c>
      <c r="U474" s="64">
        <f t="shared" si="83"/>
        <v>-4.8012895648330053E-3</v>
      </c>
      <c r="V474" s="64">
        <f t="shared" si="84"/>
        <v>-5.3908486348765343E-3</v>
      </c>
      <c r="W474" s="64">
        <f t="shared" si="85"/>
        <v>-1.3881696486155861E-2</v>
      </c>
      <c r="X474" s="64">
        <f t="shared" si="86"/>
        <v>-8.476337329713474E-3</v>
      </c>
      <c r="Y474" s="64">
        <f t="shared" si="87"/>
        <v>-1.2578782206860185E-2</v>
      </c>
      <c r="Z474" s="64">
        <f t="shared" si="88"/>
        <v>-3.6885287721027584E-3</v>
      </c>
    </row>
    <row r="475" spans="1:26" x14ac:dyDescent="0.35">
      <c r="A475" s="4"/>
      <c r="B475" s="76">
        <v>45663</v>
      </c>
      <c r="C475" s="77">
        <v>121.9</v>
      </c>
      <c r="D475" s="77">
        <v>147.19999999999999</v>
      </c>
      <c r="E475" s="77">
        <v>216.3</v>
      </c>
      <c r="F475" s="77">
        <v>325.2</v>
      </c>
      <c r="G475" s="77">
        <v>32.5</v>
      </c>
      <c r="H475" s="77">
        <v>188.9</v>
      </c>
      <c r="I475" s="77">
        <v>18.7</v>
      </c>
      <c r="J475" s="77">
        <v>92.2</v>
      </c>
      <c r="K475" s="77">
        <v>496.6</v>
      </c>
      <c r="L475" s="77">
        <v>24</v>
      </c>
      <c r="M475" s="77">
        <v>488.7</v>
      </c>
      <c r="P475" s="64">
        <f t="shared" si="78"/>
        <v>1.0721752194140888E-2</v>
      </c>
      <c r="Q475" s="64">
        <f t="shared" si="79"/>
        <v>9.4698953597648849E-2</v>
      </c>
      <c r="R475" s="64">
        <f t="shared" si="80"/>
        <v>4.6242775390535699E-4</v>
      </c>
      <c r="S475" s="64">
        <f t="shared" si="81"/>
        <v>1.5386985648552947E-3</v>
      </c>
      <c r="T475" s="64">
        <f t="shared" si="82"/>
        <v>0</v>
      </c>
      <c r="U475" s="64">
        <f t="shared" si="83"/>
        <v>1.0109157652877327E-2</v>
      </c>
      <c r="V475" s="64">
        <f t="shared" si="84"/>
        <v>1.0752791776261697E-2</v>
      </c>
      <c r="W475" s="64">
        <f t="shared" si="85"/>
        <v>-8.6393625907077408E-3</v>
      </c>
      <c r="X475" s="64">
        <f t="shared" si="86"/>
        <v>6.4646689788100944E-3</v>
      </c>
      <c r="Y475" s="64">
        <f t="shared" si="87"/>
        <v>1.2578782206860185E-2</v>
      </c>
      <c r="Z475" s="64">
        <f t="shared" si="88"/>
        <v>3.2793634636121842E-3</v>
      </c>
    </row>
    <row r="476" spans="1:26" x14ac:dyDescent="0.35">
      <c r="A476" s="4"/>
      <c r="B476" s="78">
        <v>45664</v>
      </c>
      <c r="C476" s="60">
        <v>121.2</v>
      </c>
      <c r="D476" s="60">
        <v>149.1</v>
      </c>
      <c r="E476" s="60">
        <v>217</v>
      </c>
      <c r="F476" s="60">
        <v>326.10000000000002</v>
      </c>
      <c r="G476" s="60">
        <v>32.200000000000003</v>
      </c>
      <c r="H476" s="60">
        <v>189</v>
      </c>
      <c r="I476" s="60">
        <v>19</v>
      </c>
      <c r="J476" s="60">
        <v>93.5</v>
      </c>
      <c r="K476" s="60">
        <v>494.4</v>
      </c>
      <c r="L476" s="60">
        <v>23.9</v>
      </c>
      <c r="M476" s="60">
        <v>488.3</v>
      </c>
      <c r="P476" s="64">
        <f t="shared" si="78"/>
        <v>-5.7589628520117436E-3</v>
      </c>
      <c r="Q476" s="64">
        <f t="shared" si="79"/>
        <v>1.2825015475916805E-2</v>
      </c>
      <c r="R476" s="64">
        <f t="shared" si="80"/>
        <v>3.2310205814463189E-3</v>
      </c>
      <c r="S476" s="64">
        <f t="shared" si="81"/>
        <v>2.7637051216179423E-3</v>
      </c>
      <c r="T476" s="64">
        <f t="shared" si="82"/>
        <v>-9.2736367853291021E-3</v>
      </c>
      <c r="U476" s="64">
        <f t="shared" si="83"/>
        <v>5.29240552178492E-4</v>
      </c>
      <c r="V476" s="64">
        <f t="shared" si="84"/>
        <v>1.5915455305899582E-2</v>
      </c>
      <c r="W476" s="64">
        <f t="shared" si="85"/>
        <v>1.4001305732093143E-2</v>
      </c>
      <c r="X476" s="64">
        <f t="shared" si="86"/>
        <v>-4.4399669305852964E-3</v>
      </c>
      <c r="Y476" s="64">
        <f t="shared" si="87"/>
        <v>-4.1753714104807334E-3</v>
      </c>
      <c r="Z476" s="64">
        <f t="shared" si="88"/>
        <v>-8.1883320849448647E-4</v>
      </c>
    </row>
    <row r="477" spans="1:26" x14ac:dyDescent="0.35">
      <c r="A477" s="4"/>
      <c r="B477" s="76">
        <v>45665</v>
      </c>
      <c r="C477" s="77">
        <v>119.8</v>
      </c>
      <c r="D477" s="77">
        <v>146.69999999999999</v>
      </c>
      <c r="E477" s="77">
        <v>216.8</v>
      </c>
      <c r="F477" s="77">
        <v>326.7</v>
      </c>
      <c r="G477" s="77">
        <v>32</v>
      </c>
      <c r="H477" s="77">
        <v>186.3</v>
      </c>
      <c r="I477" s="77">
        <v>18.8</v>
      </c>
      <c r="J477" s="77">
        <v>93.8</v>
      </c>
      <c r="K477" s="77">
        <v>498.4</v>
      </c>
      <c r="L477" s="77">
        <v>23.9</v>
      </c>
      <c r="M477" s="77">
        <v>487.2</v>
      </c>
      <c r="P477" s="64">
        <f t="shared" si="78"/>
        <v>-1.1618387953865187E-2</v>
      </c>
      <c r="Q477" s="64">
        <f t="shared" si="79"/>
        <v>-1.6227536621756695E-2</v>
      </c>
      <c r="R477" s="64">
        <f t="shared" si="80"/>
        <v>-9.2208397496831385E-4</v>
      </c>
      <c r="S477" s="64">
        <f t="shared" si="81"/>
        <v>1.8382358117509823E-3</v>
      </c>
      <c r="T477" s="64">
        <f t="shared" si="82"/>
        <v>-6.2305497506361975E-3</v>
      </c>
      <c r="U477" s="64">
        <f t="shared" si="83"/>
        <v>-1.4388737452099556E-2</v>
      </c>
      <c r="V477" s="64">
        <f t="shared" si="84"/>
        <v>-1.0582109330536859E-2</v>
      </c>
      <c r="W477" s="64">
        <f t="shared" si="85"/>
        <v>3.2034197175376438E-3</v>
      </c>
      <c r="X477" s="64">
        <f t="shared" si="86"/>
        <v>8.0580613297624414E-3</v>
      </c>
      <c r="Y477" s="64">
        <f t="shared" si="87"/>
        <v>0</v>
      </c>
      <c r="Z477" s="64">
        <f t="shared" si="88"/>
        <v>-2.2552546719273509E-3</v>
      </c>
    </row>
    <row r="478" spans="1:26" x14ac:dyDescent="0.35">
      <c r="A478" s="4"/>
      <c r="B478" s="78">
        <v>45666</v>
      </c>
      <c r="C478" s="60">
        <v>121.6</v>
      </c>
      <c r="D478" s="60">
        <v>161.1</v>
      </c>
      <c r="E478" s="60">
        <v>216.6</v>
      </c>
      <c r="F478" s="60">
        <v>332.4</v>
      </c>
      <c r="G478" s="60">
        <v>31.7</v>
      </c>
      <c r="H478" s="60">
        <v>186.8</v>
      </c>
      <c r="I478" s="60">
        <v>18.600000000000001</v>
      </c>
      <c r="J478" s="60">
        <v>93.7</v>
      </c>
      <c r="K478" s="60">
        <v>497.6</v>
      </c>
      <c r="L478" s="60">
        <v>23.8</v>
      </c>
      <c r="M478" s="60">
        <v>486.2</v>
      </c>
      <c r="P478" s="64">
        <f t="shared" si="78"/>
        <v>1.49132838507176E-2</v>
      </c>
      <c r="Q478" s="64">
        <f t="shared" si="79"/>
        <v>9.363560503399275E-2</v>
      </c>
      <c r="R478" s="64">
        <f t="shared" si="80"/>
        <v>-9.2293499860095056E-4</v>
      </c>
      <c r="S478" s="64">
        <f t="shared" si="81"/>
        <v>1.729674437426864E-2</v>
      </c>
      <c r="T478" s="64">
        <f t="shared" si="82"/>
        <v>-9.4192219164916397E-3</v>
      </c>
      <c r="U478" s="64">
        <f t="shared" si="83"/>
        <v>2.680248187199486E-3</v>
      </c>
      <c r="V478" s="64">
        <f t="shared" si="84"/>
        <v>-1.0695289116747919E-2</v>
      </c>
      <c r="W478" s="64">
        <f t="shared" si="85"/>
        <v>-1.0666667678024576E-3</v>
      </c>
      <c r="X478" s="64">
        <f t="shared" si="86"/>
        <v>-1.6064260482735768E-3</v>
      </c>
      <c r="Y478" s="64">
        <f t="shared" si="87"/>
        <v>-4.1928782600359274E-3</v>
      </c>
      <c r="Z478" s="64">
        <f t="shared" si="88"/>
        <v>-2.0546545136642517E-3</v>
      </c>
    </row>
    <row r="479" spans="1:26" x14ac:dyDescent="0.35">
      <c r="A479" s="4"/>
      <c r="B479" s="76">
        <v>45669</v>
      </c>
      <c r="C479" s="77">
        <v>120.5</v>
      </c>
      <c r="D479" s="77">
        <v>177.2</v>
      </c>
      <c r="E479" s="77">
        <v>215.5</v>
      </c>
      <c r="F479" s="77">
        <v>335</v>
      </c>
      <c r="G479" s="77">
        <v>31.5</v>
      </c>
      <c r="H479" s="77">
        <v>187.7</v>
      </c>
      <c r="I479" s="77">
        <v>18.399999999999999</v>
      </c>
      <c r="J479" s="77">
        <v>93.1</v>
      </c>
      <c r="K479" s="77">
        <v>490.3</v>
      </c>
      <c r="L479" s="77">
        <v>23.7</v>
      </c>
      <c r="M479" s="77">
        <v>487.2</v>
      </c>
      <c r="P479" s="64">
        <f t="shared" si="78"/>
        <v>-9.0872166013568692E-3</v>
      </c>
      <c r="Q479" s="64">
        <f t="shared" si="79"/>
        <v>9.5253747988051835E-2</v>
      </c>
      <c r="R479" s="64">
        <f t="shared" si="80"/>
        <v>-5.0914250230877098E-3</v>
      </c>
      <c r="S479" s="64">
        <f t="shared" si="81"/>
        <v>7.7914688437733448E-3</v>
      </c>
      <c r="T479" s="64">
        <f t="shared" si="82"/>
        <v>-6.3291350516475123E-3</v>
      </c>
      <c r="U479" s="64">
        <f t="shared" si="83"/>
        <v>4.8064177977208142E-3</v>
      </c>
      <c r="V479" s="64">
        <f t="shared" si="84"/>
        <v>-1.081091610421573E-2</v>
      </c>
      <c r="W479" s="64">
        <f t="shared" si="85"/>
        <v>-6.4240049613552112E-3</v>
      </c>
      <c r="X479" s="64">
        <f t="shared" si="86"/>
        <v>-1.4779092767782127E-2</v>
      </c>
      <c r="Y479" s="64">
        <f>LN(L479/L478)</f>
        <v>-4.2105325363436053E-3</v>
      </c>
      <c r="Z479" s="64">
        <f t="shared" si="88"/>
        <v>2.0546545136643757E-3</v>
      </c>
    </row>
    <row r="480" spans="1:26" x14ac:dyDescent="0.35">
      <c r="O480" s="6" t="s">
        <v>48</v>
      </c>
      <c r="P480" s="80">
        <f t="shared" ref="P480:Z480" si="89">EXP(AVERAGE(P4:P479)*252)-1</f>
        <v>-0.27097002315385399</v>
      </c>
      <c r="Q480" s="80">
        <f t="shared" si="89"/>
        <v>3.1231721666299057</v>
      </c>
      <c r="R480" s="80">
        <f t="shared" si="89"/>
        <v>1.4292702581514938E-2</v>
      </c>
      <c r="S480" s="80">
        <f t="shared" si="89"/>
        <v>8.6119235430243357E-2</v>
      </c>
      <c r="T480" s="80">
        <f t="shared" si="89"/>
        <v>-0.1863192829826652</v>
      </c>
      <c r="U480" s="80">
        <f t="shared" si="89"/>
        <v>-5.5795472972014482E-2</v>
      </c>
      <c r="V480" s="80">
        <f t="shared" si="89"/>
        <v>-0.16726676398112461</v>
      </c>
      <c r="W480" s="80">
        <f t="shared" si="89"/>
        <v>3.8424712138349415E-2</v>
      </c>
      <c r="X480" s="80">
        <f t="shared" si="89"/>
        <v>8.4154015753145295E-2</v>
      </c>
      <c r="Y480" s="80">
        <f t="shared" si="89"/>
        <v>0.11180996298340817</v>
      </c>
      <c r="Z480" s="80">
        <f t="shared" si="89"/>
        <v>-0.33326249795586371</v>
      </c>
    </row>
    <row r="481" spans="16:26" x14ac:dyDescent="0.35"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6:26" x14ac:dyDescent="0.35"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</sheetData>
  <sortState xmlns:xlrd2="http://schemas.microsoft.com/office/spreadsheetml/2017/richdata2" ref="A3:M479">
    <sortCondition descending="1" ref="A3:A479"/>
  </sortState>
  <mergeCells count="2">
    <mergeCell ref="P1:Z2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B2D1-8F69-4CD6-ACFC-A415D20B09B2}">
  <dimension ref="A1:L30"/>
  <sheetViews>
    <sheetView showGridLines="0" zoomScale="86" zoomScaleNormal="100" workbookViewId="0">
      <selection activeCell="N19" sqref="N19"/>
    </sheetView>
  </sheetViews>
  <sheetFormatPr defaultRowHeight="14.5" x14ac:dyDescent="0.35"/>
  <cols>
    <col min="1" max="1" width="14.54296875" bestFit="1" customWidth="1"/>
    <col min="2" max="3" width="15.6328125" bestFit="1" customWidth="1"/>
    <col min="4" max="4" width="15.453125" customWidth="1"/>
    <col min="5" max="11" width="15.6328125" bestFit="1" customWidth="1"/>
    <col min="12" max="12" width="16.453125" bestFit="1" customWidth="1"/>
  </cols>
  <sheetData>
    <row r="1" spans="1:12" x14ac:dyDescent="0.35">
      <c r="A1" s="56"/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</row>
    <row r="2" spans="1:12" x14ac:dyDescent="0.35">
      <c r="A2" s="63" t="s">
        <v>13</v>
      </c>
      <c r="B2" s="64">
        <v>-0.27097002315385399</v>
      </c>
      <c r="C2" s="64">
        <v>3.1231721666299057</v>
      </c>
      <c r="D2" s="64">
        <v>1.4292702581514938E-2</v>
      </c>
      <c r="E2" s="64">
        <v>8.6119235430243357E-2</v>
      </c>
      <c r="F2" s="64">
        <v>-0.1863192829826652</v>
      </c>
      <c r="G2" s="64">
        <v>-5.5795472972014482E-2</v>
      </c>
      <c r="H2" s="64">
        <v>-0.16726676398112461</v>
      </c>
      <c r="I2" s="64">
        <v>3.8424712138349415E-2</v>
      </c>
      <c r="J2" s="64">
        <v>8.4154015753145295E-2</v>
      </c>
      <c r="K2" s="64">
        <v>0.11180996298340817</v>
      </c>
      <c r="L2" s="64">
        <v>-0.33326249795586371</v>
      </c>
    </row>
    <row r="5" spans="1:12" x14ac:dyDescent="0.35">
      <c r="A5" s="69" t="s">
        <v>14</v>
      </c>
      <c r="B5" s="69"/>
    </row>
    <row r="6" spans="1:12" x14ac:dyDescent="0.35">
      <c r="A6" s="58" t="s">
        <v>3</v>
      </c>
      <c r="B6" s="59">
        <v>0.68457258097744922</v>
      </c>
    </row>
    <row r="7" spans="1:12" x14ac:dyDescent="0.35">
      <c r="A7" s="58" t="s">
        <v>6</v>
      </c>
      <c r="B7" s="59">
        <v>0.1</v>
      </c>
      <c r="D7" s="47" t="s">
        <v>15</v>
      </c>
      <c r="E7" s="48" cm="1">
        <f t="array" ref="E7">MMULT(B2:L2,B6:B16)</f>
        <v>0.12374757431448044</v>
      </c>
    </row>
    <row r="8" spans="1:12" x14ac:dyDescent="0.35">
      <c r="A8" s="58" t="s">
        <v>10</v>
      </c>
      <c r="B8" s="59">
        <v>8.9321307331708275E-2</v>
      </c>
      <c r="D8" s="49" t="s">
        <v>16</v>
      </c>
      <c r="E8" s="50" cm="1">
        <f t="array" ref="E8">MMULT(TRANSPOSE(B6:B16),MMULT(B20:L30,B6:B16))</f>
        <v>2.3667634054585495E-4</v>
      </c>
    </row>
    <row r="9" spans="1:12" x14ac:dyDescent="0.35">
      <c r="A9" s="58" t="s">
        <v>4</v>
      </c>
      <c r="B9" s="59">
        <v>5.3690531127673385E-2</v>
      </c>
      <c r="D9" s="49" t="s">
        <v>17</v>
      </c>
      <c r="E9" s="50">
        <f>SQRT(E8)</f>
        <v>1.5384288756580688E-2</v>
      </c>
    </row>
    <row r="10" spans="1:12" x14ac:dyDescent="0.35">
      <c r="A10" s="58" t="s">
        <v>9</v>
      </c>
      <c r="B10" s="59">
        <v>3.3660967462068918E-2</v>
      </c>
      <c r="D10" s="51" t="s">
        <v>18</v>
      </c>
      <c r="E10" s="52">
        <f>E9/E7</f>
        <v>0.12431992175850255</v>
      </c>
    </row>
    <row r="11" spans="1:12" x14ac:dyDescent="0.35">
      <c r="A11" s="58" t="s">
        <v>2</v>
      </c>
      <c r="B11" s="59">
        <v>2.5469640348285014E-2</v>
      </c>
    </row>
    <row r="12" spans="1:12" x14ac:dyDescent="0.35">
      <c r="A12" s="58" t="s">
        <v>8</v>
      </c>
      <c r="B12" s="59">
        <v>8.6980646050294728E-3</v>
      </c>
      <c r="D12" s="6" t="s">
        <v>46</v>
      </c>
    </row>
    <row r="13" spans="1:12" x14ac:dyDescent="0.35">
      <c r="A13" s="58" t="s">
        <v>11</v>
      </c>
      <c r="B13" s="59">
        <v>4.5869041111445616E-3</v>
      </c>
    </row>
    <row r="14" spans="1:12" x14ac:dyDescent="0.35">
      <c r="A14" s="58" t="s">
        <v>1</v>
      </c>
      <c r="B14" s="59">
        <v>0</v>
      </c>
    </row>
    <row r="15" spans="1:12" x14ac:dyDescent="0.35">
      <c r="A15" s="58" t="s">
        <v>5</v>
      </c>
      <c r="B15" s="59">
        <v>0</v>
      </c>
    </row>
    <row r="16" spans="1:12" x14ac:dyDescent="0.35">
      <c r="A16" s="58" t="s">
        <v>7</v>
      </c>
      <c r="B16" s="59">
        <v>0</v>
      </c>
    </row>
    <row r="17" spans="1:12" x14ac:dyDescent="0.35">
      <c r="B17" s="65">
        <f>SUM(B6:B16)</f>
        <v>0.99999999596335887</v>
      </c>
    </row>
    <row r="19" spans="1:12" x14ac:dyDescent="0.35">
      <c r="A19" s="7"/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  <c r="G19" s="8" t="s">
        <v>6</v>
      </c>
      <c r="H19" s="8" t="s">
        <v>7</v>
      </c>
      <c r="I19" s="8" t="s">
        <v>8</v>
      </c>
      <c r="J19" s="8" t="s">
        <v>9</v>
      </c>
      <c r="K19" s="8" t="s">
        <v>10</v>
      </c>
      <c r="L19" s="9" t="s">
        <v>11</v>
      </c>
    </row>
    <row r="20" spans="1:12" x14ac:dyDescent="0.35">
      <c r="A20" s="10" t="s">
        <v>1</v>
      </c>
      <c r="B20">
        <f>VARP('Data Set'!$P$4:$P$479)</f>
        <v>3.8124678377476516E-4</v>
      </c>
      <c r="C20">
        <v>5.5702231106965545E-5</v>
      </c>
      <c r="D20">
        <v>4.1099788521598162E-5</v>
      </c>
      <c r="E20">
        <v>1.2038210880556086E-4</v>
      </c>
      <c r="F20">
        <v>1.8600310878816558E-4</v>
      </c>
      <c r="G20">
        <v>8.4538066456657217E-5</v>
      </c>
      <c r="H20">
        <v>1.8035973713168203E-4</v>
      </c>
      <c r="I20">
        <v>1.0300766555314299E-4</v>
      </c>
      <c r="J20">
        <v>7.879249542510231E-5</v>
      </c>
      <c r="K20">
        <v>6.4739301649896486E-5</v>
      </c>
      <c r="L20" s="11">
        <v>1.7984579301584855E-4</v>
      </c>
    </row>
    <row r="21" spans="1:12" x14ac:dyDescent="0.35">
      <c r="A21" s="10" t="s">
        <v>2</v>
      </c>
      <c r="B21">
        <v>5.5702231106965545E-5</v>
      </c>
      <c r="C21">
        <f>VARP('Data Set'!$Q$4:$Q$479)</f>
        <v>1.8310023127658119E-3</v>
      </c>
      <c r="D21">
        <v>9.137260314692139E-6</v>
      </c>
      <c r="E21">
        <v>1.7252977068798604E-5</v>
      </c>
      <c r="F21">
        <v>3.9001255559050723E-5</v>
      </c>
      <c r="G21">
        <v>6.7876035097381341E-6</v>
      </c>
      <c r="H21">
        <v>3.639069070213696E-5</v>
      </c>
      <c r="I21">
        <v>8.2267679188695509E-5</v>
      </c>
      <c r="J21">
        <v>9.7359526884233956E-5</v>
      </c>
      <c r="K21">
        <v>2.4717017199830489E-5</v>
      </c>
      <c r="L21" s="11">
        <v>-2.0431217850310174E-5</v>
      </c>
    </row>
    <row r="22" spans="1:12" x14ac:dyDescent="0.35">
      <c r="A22" s="10" t="s">
        <v>3</v>
      </c>
      <c r="B22">
        <v>4.1099788521598162E-5</v>
      </c>
      <c r="C22">
        <v>9.137260314692139E-6</v>
      </c>
      <c r="D22">
        <f>VARP('Data Set'!$R$4:$R$479)</f>
        <v>4.8736566098862213E-5</v>
      </c>
      <c r="E22">
        <v>3.0462455639165812E-5</v>
      </c>
      <c r="F22">
        <v>5.2431636197493104E-5</v>
      </c>
      <c r="G22">
        <v>1.1655972025121462E-5</v>
      </c>
      <c r="H22">
        <v>4.4257098358652589E-5</v>
      </c>
      <c r="I22">
        <v>3.2858890399424706E-5</v>
      </c>
      <c r="J22">
        <v>1.5121663220770329E-5</v>
      </c>
      <c r="K22">
        <v>2.1532983152373145E-5</v>
      </c>
      <c r="L22" s="11">
        <v>2.9203183375700212E-5</v>
      </c>
    </row>
    <row r="23" spans="1:12" x14ac:dyDescent="0.35">
      <c r="A23" s="10" t="s">
        <v>4</v>
      </c>
      <c r="B23">
        <v>1.2038210880556086E-4</v>
      </c>
      <c r="C23">
        <v>1.7252977068798604E-5</v>
      </c>
      <c r="D23">
        <v>3.0462455639165812E-5</v>
      </c>
      <c r="E23">
        <f>VARP('Data Set'!$S$4:$S$479)</f>
        <v>1.6156073703636406E-4</v>
      </c>
      <c r="F23">
        <v>1.1744651802966704E-4</v>
      </c>
      <c r="G23">
        <v>4.827992998372183E-5</v>
      </c>
      <c r="H23">
        <v>1.2519536416494677E-4</v>
      </c>
      <c r="I23">
        <v>6.5480199477506145E-5</v>
      </c>
      <c r="J23">
        <v>2.4814494640083822E-7</v>
      </c>
      <c r="K23">
        <v>4.5319747531612969E-5</v>
      </c>
      <c r="L23" s="11">
        <v>7.0133462040656549E-5</v>
      </c>
    </row>
    <row r="24" spans="1:12" x14ac:dyDescent="0.35">
      <c r="A24" s="10" t="s">
        <v>5</v>
      </c>
      <c r="B24">
        <v>1.8600310878816558E-4</v>
      </c>
      <c r="C24">
        <v>3.9001255559050723E-5</v>
      </c>
      <c r="D24">
        <v>5.2431636197493104E-5</v>
      </c>
      <c r="E24">
        <v>1.1744651802966704E-4</v>
      </c>
      <c r="F24">
        <f>VARP('Data Set'!$T$4:$T$479)</f>
        <v>3.0424980150110261E-4</v>
      </c>
      <c r="G24">
        <v>6.4571856495551446E-5</v>
      </c>
      <c r="H24">
        <v>2.4434711147456022E-4</v>
      </c>
      <c r="I24">
        <v>9.1868597531647882E-5</v>
      </c>
      <c r="J24">
        <v>4.0469249469832394E-5</v>
      </c>
      <c r="K24">
        <v>6.4758626329942655E-5</v>
      </c>
      <c r="L24" s="11">
        <v>1.3503931295980983E-4</v>
      </c>
    </row>
    <row r="25" spans="1:12" x14ac:dyDescent="0.35">
      <c r="A25" s="10" t="s">
        <v>6</v>
      </c>
      <c r="B25">
        <v>8.4538066456657217E-5</v>
      </c>
      <c r="C25">
        <v>6.7876035097381341E-6</v>
      </c>
      <c r="D25">
        <v>1.1655972025121462E-5</v>
      </c>
      <c r="E25">
        <v>4.827992998372183E-5</v>
      </c>
      <c r="F25">
        <v>6.4571856495551446E-5</v>
      </c>
      <c r="G25">
        <f>VARP('Data Set'!$U$4:$U$479)</f>
        <v>9.6975346896931928E-5</v>
      </c>
      <c r="H25">
        <v>7.7150639819701755E-5</v>
      </c>
      <c r="I25">
        <v>4.3808619824755362E-5</v>
      </c>
      <c r="J25">
        <v>3.7645313676745883E-5</v>
      </c>
      <c r="K25">
        <v>3.3405940116392702E-5</v>
      </c>
      <c r="L25" s="11">
        <v>6.8088501349127485E-5</v>
      </c>
    </row>
    <row r="26" spans="1:12" x14ac:dyDescent="0.35">
      <c r="A26" s="10" t="s">
        <v>7</v>
      </c>
      <c r="B26">
        <v>1.8035973713168203E-4</v>
      </c>
      <c r="C26">
        <v>3.639069070213696E-5</v>
      </c>
      <c r="D26">
        <v>4.4257098358652589E-5</v>
      </c>
      <c r="E26">
        <v>1.2519536416494677E-4</v>
      </c>
      <c r="F26">
        <v>2.4434711147456022E-4</v>
      </c>
      <c r="G26">
        <v>7.7150639819701755E-5</v>
      </c>
      <c r="H26">
        <f>VARP('Data Set'!$V$4:$V$479)</f>
        <v>4.6593573624643551E-4</v>
      </c>
      <c r="I26">
        <v>9.2408302506016358E-5</v>
      </c>
      <c r="J26">
        <v>5.8003410966562484E-5</v>
      </c>
      <c r="K26">
        <v>8.0850275392472431E-5</v>
      </c>
      <c r="L26" s="11">
        <v>1.6510583448907097E-4</v>
      </c>
    </row>
    <row r="27" spans="1:12" x14ac:dyDescent="0.35">
      <c r="A27" s="10" t="s">
        <v>8</v>
      </c>
      <c r="B27">
        <v>1.0300766555314299E-4</v>
      </c>
      <c r="C27">
        <v>8.2267679188695509E-5</v>
      </c>
      <c r="D27">
        <v>3.2858890399424706E-5</v>
      </c>
      <c r="E27">
        <v>6.5480199477506145E-5</v>
      </c>
      <c r="F27">
        <v>9.1868597531647882E-5</v>
      </c>
      <c r="G27">
        <v>4.3808619824755362E-5</v>
      </c>
      <c r="H27">
        <v>9.2408302506016358E-5</v>
      </c>
      <c r="I27">
        <f>VARP('Data Set'!$W$4:$W$479)</f>
        <v>1.9743906985009941E-4</v>
      </c>
      <c r="J27">
        <v>2.9574925408888132E-5</v>
      </c>
      <c r="K27">
        <v>4.2561035915302323E-5</v>
      </c>
      <c r="L27" s="11">
        <v>9.0456636569940344E-5</v>
      </c>
    </row>
    <row r="28" spans="1:12" x14ac:dyDescent="0.35">
      <c r="A28" s="10" t="s">
        <v>9</v>
      </c>
      <c r="B28">
        <v>7.879249542510231E-5</v>
      </c>
      <c r="C28">
        <v>9.7359526884233956E-5</v>
      </c>
      <c r="D28">
        <v>1.5121663220770329E-5</v>
      </c>
      <c r="E28">
        <v>2.4814494640083822E-7</v>
      </c>
      <c r="F28">
        <v>4.0469249469832394E-5</v>
      </c>
      <c r="G28">
        <v>3.7645313676745883E-5</v>
      </c>
      <c r="H28">
        <v>5.8003410966562484E-5</v>
      </c>
      <c r="I28">
        <v>2.9574925408888132E-5</v>
      </c>
      <c r="J28">
        <f>VARP('Data Set'!$X$4:$X$479)</f>
        <v>6.093314045528043E-4</v>
      </c>
      <c r="K28">
        <v>2.3834607087224827E-5</v>
      </c>
      <c r="L28" s="11">
        <v>4.8664021770617569E-5</v>
      </c>
    </row>
    <row r="29" spans="1:12" x14ac:dyDescent="0.35">
      <c r="A29" s="10" t="s">
        <v>10</v>
      </c>
      <c r="B29">
        <v>6.4739301649896486E-5</v>
      </c>
      <c r="C29">
        <v>2.4717017199830489E-5</v>
      </c>
      <c r="D29">
        <v>2.1532983152373145E-5</v>
      </c>
      <c r="E29">
        <v>4.5319747531612969E-5</v>
      </c>
      <c r="F29">
        <v>6.4758626329942655E-5</v>
      </c>
      <c r="G29">
        <v>3.3405940116392702E-5</v>
      </c>
      <c r="H29">
        <v>8.0850275392472431E-5</v>
      </c>
      <c r="I29">
        <v>4.2561035915302323E-5</v>
      </c>
      <c r="J29">
        <v>2.3834607087224827E-5</v>
      </c>
      <c r="K29">
        <f>VARP('Data Set'!$Y$4:$Y$479)</f>
        <v>1.954190580075674E-4</v>
      </c>
      <c r="L29" s="11">
        <v>3.2193760584901458E-5</v>
      </c>
    </row>
    <row r="30" spans="1:12" x14ac:dyDescent="0.35">
      <c r="A30" s="12" t="s">
        <v>11</v>
      </c>
      <c r="B30" s="13">
        <v>1.7984579301584855E-4</v>
      </c>
      <c r="C30" s="13">
        <v>-2.0431217850310174E-5</v>
      </c>
      <c r="D30" s="13">
        <v>2.9203183375700212E-5</v>
      </c>
      <c r="E30" s="13">
        <v>7.0133462040656549E-5</v>
      </c>
      <c r="F30" s="13">
        <v>1.3503931295980983E-4</v>
      </c>
      <c r="G30" s="13">
        <v>6.8088501349127485E-5</v>
      </c>
      <c r="H30" s="13">
        <v>1.6510583448907097E-4</v>
      </c>
      <c r="I30" s="13">
        <v>9.0456636569940344E-5</v>
      </c>
      <c r="J30" s="13">
        <v>4.8664021770617569E-5</v>
      </c>
      <c r="K30" s="13">
        <v>3.2193760584901458E-5</v>
      </c>
      <c r="L30" s="14">
        <f>VARP('Data Set'!$Z$4:$Z$479)</f>
        <v>3.306120016612563E-4</v>
      </c>
    </row>
  </sheetData>
  <sortState xmlns:xlrd2="http://schemas.microsoft.com/office/spreadsheetml/2017/richdata2" ref="A6:B16">
    <sortCondition descending="1" ref="B6:B16"/>
  </sortState>
  <mergeCells count="1">
    <mergeCell ref="A5:B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08FA-BD97-4FDC-97BD-161F2B4CC167}">
  <dimension ref="B3:F15"/>
  <sheetViews>
    <sheetView showGridLines="0" workbookViewId="0">
      <selection activeCell="H10" sqref="H10"/>
    </sheetView>
  </sheetViews>
  <sheetFormatPr defaultRowHeight="14.5" x14ac:dyDescent="0.35"/>
  <cols>
    <col min="2" max="2" width="14.54296875" bestFit="1" customWidth="1"/>
    <col min="4" max="4" width="12" bestFit="1" customWidth="1"/>
    <col min="5" max="5" width="10" bestFit="1" customWidth="1"/>
    <col min="6" max="6" width="13.1796875" customWidth="1"/>
  </cols>
  <sheetData>
    <row r="3" spans="2:6" x14ac:dyDescent="0.35">
      <c r="B3" s="56"/>
      <c r="C3" s="57" t="s">
        <v>14</v>
      </c>
      <c r="D3" s="57" t="s">
        <v>19</v>
      </c>
      <c r="E3" s="57" t="s">
        <v>20</v>
      </c>
      <c r="F3" s="57" t="s">
        <v>28</v>
      </c>
    </row>
    <row r="4" spans="2:6" x14ac:dyDescent="0.35">
      <c r="B4" s="58" t="s">
        <v>1</v>
      </c>
      <c r="C4" s="59">
        <v>0</v>
      </c>
      <c r="D4" s="56">
        <f>100000*C4</f>
        <v>0</v>
      </c>
      <c r="E4" s="60">
        <v>120.5</v>
      </c>
      <c r="F4" s="61">
        <f>D4/E4</f>
        <v>0</v>
      </c>
    </row>
    <row r="5" spans="2:6" x14ac:dyDescent="0.35">
      <c r="B5" s="58" t="s">
        <v>2</v>
      </c>
      <c r="C5" s="59">
        <v>2.5469640348285014E-2</v>
      </c>
      <c r="D5" s="56">
        <f t="shared" ref="D5:D14" si="0">100000*C5</f>
        <v>2546.9640348285016</v>
      </c>
      <c r="E5" s="60">
        <v>177.2</v>
      </c>
      <c r="F5" s="61">
        <f t="shared" ref="F5:F14" si="1">D5/E5</f>
        <v>14.373386201063779</v>
      </c>
    </row>
    <row r="6" spans="2:6" x14ac:dyDescent="0.35">
      <c r="B6" s="58" t="s">
        <v>3</v>
      </c>
      <c r="C6" s="59">
        <v>0.68457258097744922</v>
      </c>
      <c r="D6" s="56">
        <f t="shared" si="0"/>
        <v>68457.258097744925</v>
      </c>
      <c r="E6" s="60">
        <v>215.5</v>
      </c>
      <c r="F6" s="61">
        <f t="shared" si="1"/>
        <v>317.6670909408117</v>
      </c>
    </row>
    <row r="7" spans="2:6" x14ac:dyDescent="0.35">
      <c r="B7" s="58" t="s">
        <v>4</v>
      </c>
      <c r="C7" s="59">
        <v>5.3690531127673385E-2</v>
      </c>
      <c r="D7" s="56">
        <f t="shared" si="0"/>
        <v>5369.0531127673385</v>
      </c>
      <c r="E7" s="60">
        <v>335</v>
      </c>
      <c r="F7" s="61">
        <f t="shared" si="1"/>
        <v>16.027024217215935</v>
      </c>
    </row>
    <row r="8" spans="2:6" x14ac:dyDescent="0.35">
      <c r="B8" s="58" t="s">
        <v>5</v>
      </c>
      <c r="C8" s="59">
        <v>0</v>
      </c>
      <c r="D8" s="56">
        <f t="shared" si="0"/>
        <v>0</v>
      </c>
      <c r="E8" s="60">
        <v>31.5</v>
      </c>
      <c r="F8" s="61">
        <f t="shared" si="1"/>
        <v>0</v>
      </c>
    </row>
    <row r="9" spans="2:6" x14ac:dyDescent="0.35">
      <c r="B9" s="58" t="s">
        <v>6</v>
      </c>
      <c r="C9" s="59">
        <v>0.1</v>
      </c>
      <c r="D9" s="56">
        <f t="shared" si="0"/>
        <v>10000</v>
      </c>
      <c r="E9" s="60">
        <v>187.7</v>
      </c>
      <c r="F9" s="61">
        <f t="shared" si="1"/>
        <v>53.276505061267983</v>
      </c>
    </row>
    <row r="10" spans="2:6" x14ac:dyDescent="0.35">
      <c r="B10" s="58" t="s">
        <v>7</v>
      </c>
      <c r="C10" s="59">
        <v>0</v>
      </c>
      <c r="D10" s="56">
        <f t="shared" si="0"/>
        <v>0</v>
      </c>
      <c r="E10" s="60">
        <v>18.399999999999999</v>
      </c>
      <c r="F10" s="61">
        <f t="shared" si="1"/>
        <v>0</v>
      </c>
    </row>
    <row r="11" spans="2:6" x14ac:dyDescent="0.35">
      <c r="B11" s="58" t="s">
        <v>8</v>
      </c>
      <c r="C11" s="59">
        <v>8.6980646050294728E-3</v>
      </c>
      <c r="D11" s="56">
        <f t="shared" si="0"/>
        <v>869.80646050294729</v>
      </c>
      <c r="E11" s="60">
        <v>93.1</v>
      </c>
      <c r="F11" s="61">
        <f t="shared" si="1"/>
        <v>9.3427117132432578</v>
      </c>
    </row>
    <row r="12" spans="2:6" x14ac:dyDescent="0.35">
      <c r="B12" s="58" t="s">
        <v>9</v>
      </c>
      <c r="C12" s="59">
        <v>3.3660967462068918E-2</v>
      </c>
      <c r="D12" s="56">
        <f t="shared" si="0"/>
        <v>3366.0967462068916</v>
      </c>
      <c r="E12" s="60">
        <v>490.3</v>
      </c>
      <c r="F12" s="61">
        <f t="shared" si="1"/>
        <v>6.8653819012989832</v>
      </c>
    </row>
    <row r="13" spans="2:6" x14ac:dyDescent="0.35">
      <c r="B13" s="58" t="s">
        <v>10</v>
      </c>
      <c r="C13" s="59">
        <v>8.9321307331708275E-2</v>
      </c>
      <c r="D13" s="56">
        <f t="shared" si="0"/>
        <v>8932.1307331708267</v>
      </c>
      <c r="E13" s="60">
        <v>23.7</v>
      </c>
      <c r="F13" s="61">
        <f t="shared" si="1"/>
        <v>376.88315329834711</v>
      </c>
    </row>
    <row r="14" spans="2:6" x14ac:dyDescent="0.35">
      <c r="B14" s="58" t="s">
        <v>11</v>
      </c>
      <c r="C14" s="59">
        <v>4.5869041111445616E-3</v>
      </c>
      <c r="D14" s="56">
        <f t="shared" si="0"/>
        <v>458.69041111445614</v>
      </c>
      <c r="E14" s="60">
        <v>487.2</v>
      </c>
      <c r="F14" s="61">
        <f t="shared" si="1"/>
        <v>0.94148278143361275</v>
      </c>
    </row>
    <row r="15" spans="2:6" x14ac:dyDescent="0.35">
      <c r="B15" s="56"/>
      <c r="C15" s="62">
        <f>SUM(C4:C14)</f>
        <v>0.99999999596335887</v>
      </c>
      <c r="D15" s="62">
        <f>SUM(D4:D14)</f>
        <v>99999.999596335896</v>
      </c>
      <c r="E15" s="62">
        <f t="shared" ref="E15:F15" si="2">SUM(E4:E14)</f>
        <v>2180.1</v>
      </c>
      <c r="F15" s="62">
        <f t="shared" si="2"/>
        <v>795.37673611468233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6F64-206C-4BE0-A65B-612181A4735B}">
  <dimension ref="B4:O113"/>
  <sheetViews>
    <sheetView showGridLines="0" showRowColHeaders="0" tabSelected="1" zoomScale="90" zoomScaleNormal="90" workbookViewId="0">
      <selection activeCell="D104" sqref="D104"/>
    </sheetView>
  </sheetViews>
  <sheetFormatPr defaultColWidth="8.90625" defaultRowHeight="15" x14ac:dyDescent="0.3"/>
  <cols>
    <col min="1" max="2" width="8.90625" style="15"/>
    <col min="3" max="3" width="23.54296875" style="15" customWidth="1"/>
    <col min="4" max="4" width="12.6328125" style="15" bestFit="1" customWidth="1"/>
    <col min="5" max="5" width="11.90625" style="15" bestFit="1" customWidth="1"/>
    <col min="6" max="6" width="12.08984375" style="15" bestFit="1" customWidth="1"/>
    <col min="7" max="7" width="13.6328125" style="15" bestFit="1" customWidth="1"/>
    <col min="8" max="8" width="14.90625" style="15" bestFit="1" customWidth="1"/>
    <col min="9" max="9" width="14.90625" style="15" customWidth="1"/>
    <col min="10" max="10" width="13.54296875" style="15" customWidth="1"/>
    <col min="11" max="11" width="10.1796875" style="15" bestFit="1" customWidth="1"/>
    <col min="12" max="12" width="10.453125" style="15" bestFit="1" customWidth="1"/>
    <col min="13" max="13" width="8.90625" style="15"/>
    <col min="14" max="14" width="17.54296875" style="15" bestFit="1" customWidth="1"/>
    <col min="15" max="15" width="15.81640625" style="15" bestFit="1" customWidth="1"/>
    <col min="16" max="16384" width="8.90625" style="15"/>
  </cols>
  <sheetData>
    <row r="4" spans="2:15" s="16" customFormat="1" ht="31.75" customHeight="1" x14ac:dyDescent="0.3">
      <c r="B4" s="21" t="s">
        <v>0</v>
      </c>
      <c r="C4" s="22" t="s">
        <v>21</v>
      </c>
      <c r="D4" s="22" t="s">
        <v>24</v>
      </c>
      <c r="E4" s="22" t="s">
        <v>25</v>
      </c>
      <c r="F4" s="22" t="s">
        <v>29</v>
      </c>
      <c r="G4" s="22" t="s">
        <v>22</v>
      </c>
      <c r="H4" s="22" t="s">
        <v>23</v>
      </c>
      <c r="I4" s="22" t="s">
        <v>14</v>
      </c>
      <c r="J4" s="23" t="s">
        <v>31</v>
      </c>
      <c r="K4" s="23" t="s">
        <v>30</v>
      </c>
      <c r="L4" s="24" t="s">
        <v>26</v>
      </c>
      <c r="N4" s="15"/>
      <c r="O4" s="15"/>
    </row>
    <row r="5" spans="2:15" ht="15.5" x14ac:dyDescent="0.35">
      <c r="B5" s="70">
        <v>45670</v>
      </c>
      <c r="C5" t="s">
        <v>4</v>
      </c>
      <c r="D5" s="15">
        <v>16</v>
      </c>
      <c r="E5" s="15">
        <v>335</v>
      </c>
      <c r="F5" s="15">
        <v>339.1</v>
      </c>
      <c r="G5" s="18">
        <f t="shared" ref="G5:G12" si="0">D5*E5</f>
        <v>5360</v>
      </c>
      <c r="H5" s="18">
        <f t="shared" ref="H5:H12" si="1">D5*F5</f>
        <v>5425.6</v>
      </c>
      <c r="I5" s="19">
        <f>G5/$G$13</f>
        <v>5.3607344206156239E-2</v>
      </c>
      <c r="J5" s="18">
        <f t="shared" ref="J5:J12" si="2">H5-G5</f>
        <v>65.600000000000364</v>
      </c>
      <c r="K5" s="33" t="s">
        <v>32</v>
      </c>
      <c r="L5" s="25">
        <f t="shared" ref="L5:L12" si="3">H5/G5-1</f>
        <v>1.2238805970149258E-2</v>
      </c>
      <c r="O5" s="18"/>
    </row>
    <row r="6" spans="2:15" ht="15.5" x14ac:dyDescent="0.35">
      <c r="B6" s="70"/>
      <c r="C6" t="s">
        <v>2</v>
      </c>
      <c r="D6" s="15">
        <v>14</v>
      </c>
      <c r="E6" s="15">
        <v>177.2</v>
      </c>
      <c r="F6" s="15">
        <v>189.5</v>
      </c>
      <c r="G6" s="18">
        <f t="shared" si="0"/>
        <v>2480.7999999999997</v>
      </c>
      <c r="H6" s="18">
        <f t="shared" si="1"/>
        <v>2653</v>
      </c>
      <c r="I6" s="19">
        <f t="shared" ref="I6:I12" si="4">G6/$G$13</f>
        <v>2.4811399161685146E-2</v>
      </c>
      <c r="J6" s="18">
        <f t="shared" si="2"/>
        <v>172.20000000000027</v>
      </c>
      <c r="K6" s="33" t="s">
        <v>32</v>
      </c>
      <c r="L6" s="25">
        <f t="shared" si="3"/>
        <v>6.941309255079009E-2</v>
      </c>
      <c r="O6" s="18"/>
    </row>
    <row r="7" spans="2:15" ht="15.5" x14ac:dyDescent="0.35">
      <c r="B7" s="70"/>
      <c r="C7" t="s">
        <v>9</v>
      </c>
      <c r="D7" s="15">
        <v>7</v>
      </c>
      <c r="E7" s="15">
        <v>490.3</v>
      </c>
      <c r="F7" s="15">
        <v>492.9</v>
      </c>
      <c r="G7" s="18">
        <f t="shared" si="0"/>
        <v>3432.1</v>
      </c>
      <c r="H7" s="18">
        <f t="shared" si="1"/>
        <v>3450.2999999999997</v>
      </c>
      <c r="I7" s="19">
        <f t="shared" si="4"/>
        <v>3.4325702621259113E-2</v>
      </c>
      <c r="J7" s="18">
        <f t="shared" si="2"/>
        <v>18.199999999999818</v>
      </c>
      <c r="K7" s="33" t="s">
        <v>32</v>
      </c>
      <c r="L7" s="25">
        <f t="shared" si="3"/>
        <v>5.3028757903323953E-3</v>
      </c>
      <c r="O7" s="32"/>
    </row>
    <row r="8" spans="2:15" ht="15.5" x14ac:dyDescent="0.35">
      <c r="B8" s="70"/>
      <c r="C8" t="s">
        <v>8</v>
      </c>
      <c r="D8" s="15">
        <v>9</v>
      </c>
      <c r="E8" s="15">
        <v>93.1</v>
      </c>
      <c r="F8" s="15">
        <v>94</v>
      </c>
      <c r="G8" s="18">
        <f t="shared" si="0"/>
        <v>837.9</v>
      </c>
      <c r="H8" s="18">
        <f t="shared" si="1"/>
        <v>846</v>
      </c>
      <c r="I8" s="19">
        <f t="shared" si="4"/>
        <v>8.380148080286998E-3</v>
      </c>
      <c r="J8" s="18">
        <f t="shared" si="2"/>
        <v>8.1000000000000227</v>
      </c>
      <c r="K8" s="33" t="s">
        <v>32</v>
      </c>
      <c r="L8" s="25">
        <f t="shared" si="3"/>
        <v>9.6670247046186653E-3</v>
      </c>
    </row>
    <row r="9" spans="2:15" ht="15.5" x14ac:dyDescent="0.35">
      <c r="B9" s="70"/>
      <c r="C9" t="s">
        <v>6</v>
      </c>
      <c r="D9" s="15">
        <v>53</v>
      </c>
      <c r="E9" s="15">
        <v>187.7</v>
      </c>
      <c r="F9" s="15">
        <v>188.1</v>
      </c>
      <c r="G9" s="18">
        <f t="shared" si="0"/>
        <v>9948.0999999999985</v>
      </c>
      <c r="H9" s="18">
        <f t="shared" si="1"/>
        <v>9969.2999999999993</v>
      </c>
      <c r="I9" s="19">
        <f t="shared" si="4"/>
        <v>9.9494630764414713E-2</v>
      </c>
      <c r="J9" s="18">
        <f t="shared" si="2"/>
        <v>21.200000000000728</v>
      </c>
      <c r="K9" s="33" t="s">
        <v>32</v>
      </c>
      <c r="L9" s="25">
        <f t="shared" si="3"/>
        <v>2.1310602024506853E-3</v>
      </c>
    </row>
    <row r="10" spans="2:15" ht="15.5" x14ac:dyDescent="0.35">
      <c r="B10" s="70"/>
      <c r="C10" t="s">
        <v>10</v>
      </c>
      <c r="D10" s="15">
        <v>376</v>
      </c>
      <c r="E10" s="15">
        <v>23.7</v>
      </c>
      <c r="F10" s="15">
        <v>23.6</v>
      </c>
      <c r="G10" s="18">
        <f t="shared" si="0"/>
        <v>8911.1999999999989</v>
      </c>
      <c r="H10" s="18">
        <f t="shared" si="1"/>
        <v>8873.6</v>
      </c>
      <c r="I10" s="19">
        <f t="shared" si="4"/>
        <v>8.9124210016772287E-2</v>
      </c>
      <c r="J10" s="18">
        <f t="shared" si="2"/>
        <v>-37.599999999998545</v>
      </c>
      <c r="K10" s="33" t="s">
        <v>32</v>
      </c>
      <c r="L10" s="25">
        <f t="shared" si="3"/>
        <v>-4.2194092827002594E-3</v>
      </c>
    </row>
    <row r="11" spans="2:15" ht="15.5" x14ac:dyDescent="0.35">
      <c r="B11" s="70"/>
      <c r="C11" t="s">
        <v>3</v>
      </c>
      <c r="D11" s="15">
        <v>318</v>
      </c>
      <c r="E11" s="15">
        <v>215.5</v>
      </c>
      <c r="F11" s="15">
        <v>217.7</v>
      </c>
      <c r="G11" s="18">
        <f t="shared" si="0"/>
        <v>68529</v>
      </c>
      <c r="H11" s="18">
        <f t="shared" si="1"/>
        <v>69228.599999999991</v>
      </c>
      <c r="I11" s="19">
        <f t="shared" si="4"/>
        <v>0.68538389759397034</v>
      </c>
      <c r="J11" s="18">
        <f t="shared" si="2"/>
        <v>699.59999999999127</v>
      </c>
      <c r="K11" s="33" t="s">
        <v>32</v>
      </c>
      <c r="L11" s="25">
        <f t="shared" si="3"/>
        <v>1.0208816705336243E-2</v>
      </c>
    </row>
    <row r="12" spans="2:15" ht="15.5" x14ac:dyDescent="0.35">
      <c r="B12" s="70"/>
      <c r="C12" t="s">
        <v>11</v>
      </c>
      <c r="D12" s="15">
        <v>1</v>
      </c>
      <c r="E12" s="15">
        <v>487.2</v>
      </c>
      <c r="F12" s="15">
        <v>491.2</v>
      </c>
      <c r="G12" s="18">
        <f t="shared" si="0"/>
        <v>487.2</v>
      </c>
      <c r="H12" s="18">
        <f t="shared" si="1"/>
        <v>491.2</v>
      </c>
      <c r="I12" s="19">
        <f t="shared" si="4"/>
        <v>4.8726675554550975E-3</v>
      </c>
      <c r="J12" s="18">
        <f t="shared" si="2"/>
        <v>4</v>
      </c>
      <c r="K12" s="33" t="s">
        <v>32</v>
      </c>
      <c r="L12" s="25">
        <f t="shared" si="3"/>
        <v>8.2101806239738284E-3</v>
      </c>
    </row>
    <row r="13" spans="2:15" x14ac:dyDescent="0.3">
      <c r="B13" s="71"/>
      <c r="C13" s="26" t="s">
        <v>27</v>
      </c>
      <c r="D13" s="26">
        <f>SUM(D5:D12)</f>
        <v>794</v>
      </c>
      <c r="E13" s="26"/>
      <c r="F13" s="30"/>
      <c r="G13" s="27">
        <f>SUM(G5:G12)</f>
        <v>99986.3</v>
      </c>
      <c r="H13" s="27">
        <f>SUM(H5:H12)</f>
        <v>100937.59999999999</v>
      </c>
      <c r="I13" s="31">
        <f>SUM(I5:I12)</f>
        <v>1</v>
      </c>
      <c r="J13" s="27">
        <f>SUM(J5:J12)</f>
        <v>951.29999999999393</v>
      </c>
      <c r="K13" s="27">
        <f>SUM(K5:K12)</f>
        <v>0</v>
      </c>
      <c r="L13" s="28">
        <f>(J13+K13)/G13</f>
        <v>9.5143034595739015E-3</v>
      </c>
    </row>
    <row r="15" spans="2:15" ht="30" x14ac:dyDescent="0.3">
      <c r="B15" s="21" t="s">
        <v>0</v>
      </c>
      <c r="C15" s="22" t="s">
        <v>21</v>
      </c>
      <c r="D15" s="22" t="s">
        <v>24</v>
      </c>
      <c r="E15" s="22" t="s">
        <v>25</v>
      </c>
      <c r="F15" s="22" t="s">
        <v>29</v>
      </c>
      <c r="G15" s="22" t="s">
        <v>22</v>
      </c>
      <c r="H15" s="22" t="s">
        <v>23</v>
      </c>
      <c r="I15" s="22" t="s">
        <v>14</v>
      </c>
      <c r="J15" s="23" t="s">
        <v>31</v>
      </c>
      <c r="K15" s="23" t="s">
        <v>30</v>
      </c>
      <c r="L15" s="24" t="s">
        <v>26</v>
      </c>
    </row>
    <row r="16" spans="2:15" ht="15.5" x14ac:dyDescent="0.35">
      <c r="B16" s="70">
        <v>45671</v>
      </c>
      <c r="C16" t="s">
        <v>4</v>
      </c>
      <c r="D16" s="15">
        <v>16</v>
      </c>
      <c r="E16" s="15">
        <v>335</v>
      </c>
      <c r="F16" s="15">
        <v>332.9</v>
      </c>
      <c r="G16" s="18">
        <f t="shared" ref="G16:G23" si="5">D16*E16</f>
        <v>5360</v>
      </c>
      <c r="H16" s="18">
        <f t="shared" ref="H16:H23" si="6">D16*F16</f>
        <v>5326.4</v>
      </c>
      <c r="I16" s="19">
        <f>G16/$G$24</f>
        <v>5.3607344206156239E-2</v>
      </c>
      <c r="J16" s="18">
        <f t="shared" ref="J16:J23" si="7">H16-G16</f>
        <v>-33.600000000000364</v>
      </c>
      <c r="K16" s="33" t="s">
        <v>32</v>
      </c>
      <c r="L16" s="25">
        <f t="shared" ref="L16:L23" si="8">H16/G16-1</f>
        <v>-6.2686567164179641E-3</v>
      </c>
      <c r="O16" s="18"/>
    </row>
    <row r="17" spans="2:15" ht="15.5" x14ac:dyDescent="0.35">
      <c r="B17" s="70"/>
      <c r="C17" t="s">
        <v>2</v>
      </c>
      <c r="D17" s="15">
        <v>14</v>
      </c>
      <c r="E17" s="15">
        <v>177.2</v>
      </c>
      <c r="F17" s="15">
        <v>189.6</v>
      </c>
      <c r="G17" s="18">
        <f t="shared" si="5"/>
        <v>2480.7999999999997</v>
      </c>
      <c r="H17" s="18">
        <f t="shared" si="6"/>
        <v>2654.4</v>
      </c>
      <c r="I17" s="19">
        <f t="shared" ref="I17:I23" si="9">G17/$G$24</f>
        <v>2.4811399161685146E-2</v>
      </c>
      <c r="J17" s="18">
        <f t="shared" si="7"/>
        <v>173.60000000000036</v>
      </c>
      <c r="K17" s="33" t="s">
        <v>32</v>
      </c>
      <c r="L17" s="25">
        <f t="shared" si="8"/>
        <v>6.9977426636568918E-2</v>
      </c>
      <c r="O17" s="18"/>
    </row>
    <row r="18" spans="2:15" ht="15.5" x14ac:dyDescent="0.35">
      <c r="B18" s="70"/>
      <c r="C18" t="s">
        <v>9</v>
      </c>
      <c r="D18" s="15">
        <v>7</v>
      </c>
      <c r="E18" s="15">
        <v>490.3</v>
      </c>
      <c r="F18" s="15">
        <v>496</v>
      </c>
      <c r="G18" s="18">
        <f t="shared" si="5"/>
        <v>3432.1</v>
      </c>
      <c r="H18" s="18">
        <f t="shared" si="6"/>
        <v>3472</v>
      </c>
      <c r="I18" s="19">
        <f t="shared" si="9"/>
        <v>3.4325702621259113E-2</v>
      </c>
      <c r="J18" s="18">
        <f t="shared" si="7"/>
        <v>39.900000000000091</v>
      </c>
      <c r="K18" s="33" t="s">
        <v>32</v>
      </c>
      <c r="L18" s="25">
        <f t="shared" si="8"/>
        <v>1.162553538649802E-2</v>
      </c>
      <c r="O18" s="32"/>
    </row>
    <row r="19" spans="2:15" ht="15.5" x14ac:dyDescent="0.35">
      <c r="B19" s="70"/>
      <c r="C19" t="s">
        <v>8</v>
      </c>
      <c r="D19" s="15">
        <v>9</v>
      </c>
      <c r="E19" s="15">
        <v>93.1</v>
      </c>
      <c r="F19" s="15">
        <v>91.8</v>
      </c>
      <c r="G19" s="18">
        <f t="shared" si="5"/>
        <v>837.9</v>
      </c>
      <c r="H19" s="18">
        <f t="shared" si="6"/>
        <v>826.19999999999993</v>
      </c>
      <c r="I19" s="19">
        <f t="shared" si="9"/>
        <v>8.380148080286998E-3</v>
      </c>
      <c r="J19" s="18">
        <f t="shared" si="7"/>
        <v>-11.700000000000045</v>
      </c>
      <c r="K19" s="33" t="s">
        <v>32</v>
      </c>
      <c r="L19" s="25">
        <f t="shared" si="8"/>
        <v>-1.3963480128893702E-2</v>
      </c>
    </row>
    <row r="20" spans="2:15" ht="15.5" x14ac:dyDescent="0.35">
      <c r="B20" s="70"/>
      <c r="C20" t="s">
        <v>6</v>
      </c>
      <c r="D20" s="15">
        <v>53</v>
      </c>
      <c r="E20" s="15">
        <v>187.7</v>
      </c>
      <c r="F20" s="15">
        <v>184.6</v>
      </c>
      <c r="G20" s="18">
        <f t="shared" si="5"/>
        <v>9948.0999999999985</v>
      </c>
      <c r="H20" s="18">
        <f t="shared" si="6"/>
        <v>9783.7999999999993</v>
      </c>
      <c r="I20" s="19">
        <f t="shared" si="9"/>
        <v>9.9494630764414713E-2</v>
      </c>
      <c r="J20" s="18">
        <f t="shared" si="7"/>
        <v>-164.29999999999927</v>
      </c>
      <c r="K20" s="33" t="s">
        <v>32</v>
      </c>
      <c r="L20" s="25">
        <f t="shared" si="8"/>
        <v>-1.6515716568992977E-2</v>
      </c>
    </row>
    <row r="21" spans="2:15" ht="15.5" x14ac:dyDescent="0.35">
      <c r="B21" s="70"/>
      <c r="C21" t="s">
        <v>10</v>
      </c>
      <c r="D21" s="15">
        <v>376</v>
      </c>
      <c r="E21" s="15">
        <v>23.7</v>
      </c>
      <c r="F21" s="15">
        <v>23.5</v>
      </c>
      <c r="G21" s="18">
        <f t="shared" si="5"/>
        <v>8911.1999999999989</v>
      </c>
      <c r="H21" s="18">
        <f t="shared" si="6"/>
        <v>8836</v>
      </c>
      <c r="I21" s="19">
        <f t="shared" si="9"/>
        <v>8.9124210016772287E-2</v>
      </c>
      <c r="J21" s="18">
        <f t="shared" si="7"/>
        <v>-75.199999999998909</v>
      </c>
      <c r="K21" s="33" t="s">
        <v>32</v>
      </c>
      <c r="L21" s="25">
        <f t="shared" si="8"/>
        <v>-8.4388185654007408E-3</v>
      </c>
      <c r="O21" s="18"/>
    </row>
    <row r="22" spans="2:15" ht="15.5" x14ac:dyDescent="0.35">
      <c r="B22" s="70"/>
      <c r="C22" t="s">
        <v>3</v>
      </c>
      <c r="D22" s="15">
        <v>318</v>
      </c>
      <c r="E22" s="15">
        <v>215.5</v>
      </c>
      <c r="F22" s="15">
        <v>215.6</v>
      </c>
      <c r="G22" s="18">
        <f t="shared" si="5"/>
        <v>68529</v>
      </c>
      <c r="H22" s="18">
        <f t="shared" si="6"/>
        <v>68560.800000000003</v>
      </c>
      <c r="I22" s="19">
        <f t="shared" si="9"/>
        <v>0.68538389759397034</v>
      </c>
      <c r="J22" s="18">
        <f t="shared" si="7"/>
        <v>31.80000000000291</v>
      </c>
      <c r="K22" s="33" t="s">
        <v>32</v>
      </c>
      <c r="L22" s="25">
        <f t="shared" si="8"/>
        <v>4.6403712296982924E-4</v>
      </c>
      <c r="O22" s="18"/>
    </row>
    <row r="23" spans="2:15" ht="15.5" x14ac:dyDescent="0.35">
      <c r="B23" s="70"/>
      <c r="C23" t="s">
        <v>11</v>
      </c>
      <c r="D23" s="15">
        <v>1</v>
      </c>
      <c r="E23" s="15">
        <v>487.2</v>
      </c>
      <c r="F23" s="15">
        <v>514.5</v>
      </c>
      <c r="G23" s="18">
        <f t="shared" si="5"/>
        <v>487.2</v>
      </c>
      <c r="H23" s="18">
        <f t="shared" si="6"/>
        <v>514.5</v>
      </c>
      <c r="I23" s="19">
        <f t="shared" si="9"/>
        <v>4.8726675554550975E-3</v>
      </c>
      <c r="J23" s="18">
        <f t="shared" si="7"/>
        <v>27.300000000000011</v>
      </c>
      <c r="K23" s="33" t="s">
        <v>32</v>
      </c>
      <c r="L23" s="25">
        <f t="shared" si="8"/>
        <v>5.6034482758620774E-2</v>
      </c>
      <c r="O23" s="29"/>
    </row>
    <row r="24" spans="2:15" x14ac:dyDescent="0.3">
      <c r="B24" s="71"/>
      <c r="C24" s="26" t="s">
        <v>27</v>
      </c>
      <c r="D24" s="26">
        <f>SUM(D16:D23)</f>
        <v>794</v>
      </c>
      <c r="E24" s="26"/>
      <c r="F24" s="30"/>
      <c r="G24" s="27">
        <f>SUM(G16:G23)</f>
        <v>99986.3</v>
      </c>
      <c r="H24" s="27">
        <f>SUM(H16:H23)</f>
        <v>99974.1</v>
      </c>
      <c r="I24" s="31">
        <f>SUM(I16:I23)</f>
        <v>1</v>
      </c>
      <c r="J24" s="27">
        <f>SUM(J16:J23)</f>
        <v>-12.199999999995214</v>
      </c>
      <c r="K24" s="27">
        <f>SUM(K16:K23)</f>
        <v>0</v>
      </c>
      <c r="L24" s="28">
        <f>(J24+K24)/G24</f>
        <v>-1.2201671629008388E-4</v>
      </c>
    </row>
    <row r="25" spans="2:15" x14ac:dyDescent="0.3">
      <c r="B25" s="20"/>
      <c r="C25" s="17"/>
      <c r="F25" s="18"/>
      <c r="H25" s="18"/>
      <c r="J25" s="18"/>
      <c r="K25" s="18"/>
      <c r="L25" s="29"/>
    </row>
    <row r="26" spans="2:15" ht="30" x14ac:dyDescent="0.3">
      <c r="B26" s="21" t="s">
        <v>0</v>
      </c>
      <c r="C26" s="22" t="s">
        <v>21</v>
      </c>
      <c r="D26" s="22" t="s">
        <v>24</v>
      </c>
      <c r="E26" s="22" t="s">
        <v>25</v>
      </c>
      <c r="F26" s="22" t="s">
        <v>29</v>
      </c>
      <c r="G26" s="22" t="s">
        <v>22</v>
      </c>
      <c r="H26" s="22" t="s">
        <v>23</v>
      </c>
      <c r="I26" s="22" t="s">
        <v>14</v>
      </c>
      <c r="J26" s="23" t="s">
        <v>31</v>
      </c>
      <c r="K26" s="23" t="s">
        <v>30</v>
      </c>
      <c r="L26" s="24" t="s">
        <v>26</v>
      </c>
    </row>
    <row r="27" spans="2:15" ht="15.5" x14ac:dyDescent="0.35">
      <c r="B27" s="70">
        <v>45672</v>
      </c>
      <c r="C27" t="s">
        <v>4</v>
      </c>
      <c r="D27" s="15">
        <v>16</v>
      </c>
      <c r="E27" s="15">
        <v>335</v>
      </c>
      <c r="F27" s="15">
        <v>329.4</v>
      </c>
      <c r="G27" s="18">
        <f t="shared" ref="G27:G34" si="10">D27*E27</f>
        <v>5360</v>
      </c>
      <c r="H27" s="18">
        <f t="shared" ref="H27:H34" si="11">D27*F27</f>
        <v>5270.4</v>
      </c>
      <c r="I27" s="19">
        <f>G27/$G$35</f>
        <v>5.3607344206156239E-2</v>
      </c>
      <c r="J27" s="18">
        <f t="shared" ref="J27:J34" si="12">H27-G27</f>
        <v>-89.600000000000364</v>
      </c>
      <c r="K27" s="33" t="s">
        <v>32</v>
      </c>
      <c r="L27" s="25">
        <f t="shared" ref="L27:L34" si="13">H27/G27-1</f>
        <v>-1.6716417910447867E-2</v>
      </c>
      <c r="O27" s="18"/>
    </row>
    <row r="28" spans="2:15" ht="15.5" x14ac:dyDescent="0.35">
      <c r="B28" s="70"/>
      <c r="C28" t="s">
        <v>2</v>
      </c>
      <c r="D28" s="15">
        <v>14</v>
      </c>
      <c r="E28" s="15">
        <v>177.2</v>
      </c>
      <c r="F28" s="15">
        <v>177.6</v>
      </c>
      <c r="G28" s="18">
        <f t="shared" si="10"/>
        <v>2480.7999999999997</v>
      </c>
      <c r="H28" s="18">
        <f t="shared" si="11"/>
        <v>2486.4</v>
      </c>
      <c r="I28" s="19">
        <f t="shared" ref="I28:I34" si="14">G28/$G$35</f>
        <v>2.4811399161685146E-2</v>
      </c>
      <c r="J28" s="18">
        <f t="shared" si="12"/>
        <v>5.6000000000003638</v>
      </c>
      <c r="K28" s="33" t="s">
        <v>32</v>
      </c>
      <c r="L28" s="25">
        <f t="shared" si="13"/>
        <v>2.2573363431153126E-3</v>
      </c>
      <c r="O28" s="18"/>
    </row>
    <row r="29" spans="2:15" ht="15.5" x14ac:dyDescent="0.35">
      <c r="B29" s="70"/>
      <c r="C29" t="s">
        <v>9</v>
      </c>
      <c r="D29" s="15">
        <v>7</v>
      </c>
      <c r="E29" s="15">
        <v>490.3</v>
      </c>
      <c r="F29" s="15">
        <v>492.3</v>
      </c>
      <c r="G29" s="18">
        <f t="shared" si="10"/>
        <v>3432.1</v>
      </c>
      <c r="H29" s="18">
        <f t="shared" si="11"/>
        <v>3446.1</v>
      </c>
      <c r="I29" s="19">
        <f t="shared" si="14"/>
        <v>3.4325702621259113E-2</v>
      </c>
      <c r="J29" s="18">
        <f t="shared" si="12"/>
        <v>14</v>
      </c>
      <c r="K29" s="33" t="s">
        <v>32</v>
      </c>
      <c r="L29" s="25">
        <f t="shared" si="13"/>
        <v>4.0791352233326972E-3</v>
      </c>
      <c r="O29" s="32"/>
    </row>
    <row r="30" spans="2:15" ht="15.5" x14ac:dyDescent="0.35">
      <c r="B30" s="70"/>
      <c r="C30" t="s">
        <v>8</v>
      </c>
      <c r="D30" s="15">
        <v>9</v>
      </c>
      <c r="E30" s="15">
        <v>93.1</v>
      </c>
      <c r="F30" s="15">
        <v>93.4</v>
      </c>
      <c r="G30" s="18">
        <f t="shared" si="10"/>
        <v>837.9</v>
      </c>
      <c r="H30" s="18">
        <f t="shared" si="11"/>
        <v>840.6</v>
      </c>
      <c r="I30" s="19">
        <f t="shared" si="14"/>
        <v>8.380148080286998E-3</v>
      </c>
      <c r="J30" s="18">
        <f t="shared" si="12"/>
        <v>2.7000000000000455</v>
      </c>
      <c r="K30" s="33" t="s">
        <v>32</v>
      </c>
      <c r="L30" s="25">
        <f t="shared" si="13"/>
        <v>3.2223415682062218E-3</v>
      </c>
    </row>
    <row r="31" spans="2:15" ht="15.5" x14ac:dyDescent="0.35">
      <c r="B31" s="70"/>
      <c r="C31" t="s">
        <v>6</v>
      </c>
      <c r="D31" s="15">
        <v>53</v>
      </c>
      <c r="E31" s="15">
        <v>187.7</v>
      </c>
      <c r="F31" s="15">
        <v>185.1</v>
      </c>
      <c r="G31" s="18">
        <f t="shared" si="10"/>
        <v>9948.0999999999985</v>
      </c>
      <c r="H31" s="18">
        <f t="shared" si="11"/>
        <v>9810.2999999999993</v>
      </c>
      <c r="I31" s="19">
        <f t="shared" si="14"/>
        <v>9.9494630764414713E-2</v>
      </c>
      <c r="J31" s="18">
        <f t="shared" si="12"/>
        <v>-137.79999999999927</v>
      </c>
      <c r="K31" s="33" t="s">
        <v>32</v>
      </c>
      <c r="L31" s="25">
        <f t="shared" si="13"/>
        <v>-1.3851891315929565E-2</v>
      </c>
    </row>
    <row r="32" spans="2:15" ht="15.5" x14ac:dyDescent="0.35">
      <c r="B32" s="70"/>
      <c r="C32" t="s">
        <v>10</v>
      </c>
      <c r="D32" s="15">
        <v>376</v>
      </c>
      <c r="E32" s="15">
        <v>23.7</v>
      </c>
      <c r="F32" s="15">
        <v>23.7</v>
      </c>
      <c r="G32" s="18">
        <f t="shared" si="10"/>
        <v>8911.1999999999989</v>
      </c>
      <c r="H32" s="18">
        <f t="shared" si="11"/>
        <v>8911.1999999999989</v>
      </c>
      <c r="I32" s="19">
        <f t="shared" si="14"/>
        <v>8.9124210016772287E-2</v>
      </c>
      <c r="J32" s="18">
        <f t="shared" si="12"/>
        <v>0</v>
      </c>
      <c r="K32" s="33" t="s">
        <v>32</v>
      </c>
      <c r="L32" s="25">
        <f t="shared" si="13"/>
        <v>0</v>
      </c>
    </row>
    <row r="33" spans="2:15" ht="15.5" x14ac:dyDescent="0.35">
      <c r="B33" s="70"/>
      <c r="C33" t="s">
        <v>3</v>
      </c>
      <c r="D33" s="15">
        <v>318</v>
      </c>
      <c r="E33" s="15">
        <v>215.5</v>
      </c>
      <c r="F33" s="15">
        <v>214.9</v>
      </c>
      <c r="G33" s="18">
        <f t="shared" si="10"/>
        <v>68529</v>
      </c>
      <c r="H33" s="18">
        <f t="shared" si="11"/>
        <v>68338.2</v>
      </c>
      <c r="I33" s="19">
        <f t="shared" si="14"/>
        <v>0.68538389759397034</v>
      </c>
      <c r="J33" s="18">
        <f t="shared" si="12"/>
        <v>-190.80000000000291</v>
      </c>
      <c r="K33" s="33" t="s">
        <v>32</v>
      </c>
      <c r="L33" s="25">
        <f t="shared" si="13"/>
        <v>-2.7842227378190865E-3</v>
      </c>
    </row>
    <row r="34" spans="2:15" ht="15.5" x14ac:dyDescent="0.35">
      <c r="B34" s="70"/>
      <c r="C34" t="s">
        <v>11</v>
      </c>
      <c r="D34" s="15">
        <v>1</v>
      </c>
      <c r="E34" s="15">
        <v>487.2</v>
      </c>
      <c r="F34" s="15">
        <v>504.3</v>
      </c>
      <c r="G34" s="18">
        <f t="shared" si="10"/>
        <v>487.2</v>
      </c>
      <c r="H34" s="18">
        <f t="shared" si="11"/>
        <v>504.3</v>
      </c>
      <c r="I34" s="19">
        <f t="shared" si="14"/>
        <v>4.8726675554550975E-3</v>
      </c>
      <c r="J34" s="18">
        <f t="shared" si="12"/>
        <v>17.100000000000023</v>
      </c>
      <c r="K34" s="33" t="s">
        <v>32</v>
      </c>
      <c r="L34" s="25">
        <f t="shared" si="13"/>
        <v>3.5098522167487767E-2</v>
      </c>
    </row>
    <row r="35" spans="2:15" x14ac:dyDescent="0.3">
      <c r="B35" s="71"/>
      <c r="C35" s="26" t="s">
        <v>27</v>
      </c>
      <c r="D35" s="26">
        <f>SUM(D27:D34)</f>
        <v>794</v>
      </c>
      <c r="E35" s="26"/>
      <c r="F35" s="30"/>
      <c r="G35" s="27">
        <f>SUM(G27:G34)</f>
        <v>99986.3</v>
      </c>
      <c r="H35" s="27">
        <f>SUM(H27:H34)</f>
        <v>99607.5</v>
      </c>
      <c r="I35" s="31">
        <f>SUM(I27:I34)</f>
        <v>1</v>
      </c>
      <c r="J35" s="27">
        <f>SUM(J27:J34)</f>
        <v>-378.80000000000211</v>
      </c>
      <c r="K35" s="27">
        <f>SUM(K27:K34)</f>
        <v>0</v>
      </c>
      <c r="L35" s="28">
        <f>(J35+K35)/G35</f>
        <v>-3.7885190271067346E-3</v>
      </c>
    </row>
    <row r="37" spans="2:15" ht="30" x14ac:dyDescent="0.3">
      <c r="B37" s="21" t="s">
        <v>0</v>
      </c>
      <c r="C37" s="22" t="s">
        <v>21</v>
      </c>
      <c r="D37" s="22" t="s">
        <v>24</v>
      </c>
      <c r="E37" s="22" t="s">
        <v>25</v>
      </c>
      <c r="F37" s="22" t="s">
        <v>29</v>
      </c>
      <c r="G37" s="22" t="s">
        <v>22</v>
      </c>
      <c r="H37" s="22" t="s">
        <v>23</v>
      </c>
      <c r="I37" s="22" t="s">
        <v>14</v>
      </c>
      <c r="J37" s="23" t="s">
        <v>31</v>
      </c>
      <c r="K37" s="23" t="s">
        <v>30</v>
      </c>
      <c r="L37" s="24" t="s">
        <v>26</v>
      </c>
    </row>
    <row r="38" spans="2:15" ht="15.5" x14ac:dyDescent="0.35">
      <c r="B38" s="70">
        <v>45673</v>
      </c>
      <c r="C38" t="s">
        <v>4</v>
      </c>
      <c r="D38" s="15">
        <v>16</v>
      </c>
      <c r="E38" s="15">
        <v>335</v>
      </c>
      <c r="F38" s="15">
        <v>329.4</v>
      </c>
      <c r="G38" s="18">
        <f t="shared" ref="G38:G45" si="15">D38*E38</f>
        <v>5360</v>
      </c>
      <c r="H38" s="18">
        <f t="shared" ref="H38:H45" si="16">D38*F38</f>
        <v>5270.4</v>
      </c>
      <c r="I38" s="19">
        <f>G38/$G$46</f>
        <v>5.3607344206156239E-2</v>
      </c>
      <c r="J38" s="18">
        <f t="shared" ref="J38:J45" si="17">H38-G38</f>
        <v>-89.600000000000364</v>
      </c>
      <c r="K38" s="33" t="s">
        <v>32</v>
      </c>
      <c r="L38" s="25">
        <f t="shared" ref="L38:L45" si="18">H38/G38-1</f>
        <v>-1.6716417910447867E-2</v>
      </c>
      <c r="O38" s="18"/>
    </row>
    <row r="39" spans="2:15" ht="15.5" x14ac:dyDescent="0.35">
      <c r="B39" s="70"/>
      <c r="C39" t="s">
        <v>2</v>
      </c>
      <c r="D39" s="15">
        <v>14</v>
      </c>
      <c r="E39" s="15">
        <v>177.2</v>
      </c>
      <c r="F39" s="15">
        <v>175.5</v>
      </c>
      <c r="G39" s="18">
        <f t="shared" si="15"/>
        <v>2480.7999999999997</v>
      </c>
      <c r="H39" s="18">
        <f t="shared" si="16"/>
        <v>2457</v>
      </c>
      <c r="I39" s="19">
        <f t="shared" ref="I39:I45" si="19">G39/$G$46</f>
        <v>2.4811399161685146E-2</v>
      </c>
      <c r="J39" s="18">
        <f t="shared" si="17"/>
        <v>-23.799999999999727</v>
      </c>
      <c r="K39" s="33" t="s">
        <v>32</v>
      </c>
      <c r="L39" s="25">
        <f t="shared" si="18"/>
        <v>-9.5936794582391904E-3</v>
      </c>
      <c r="O39" s="18"/>
    </row>
    <row r="40" spans="2:15" ht="15.5" x14ac:dyDescent="0.35">
      <c r="B40" s="70"/>
      <c r="C40" t="s">
        <v>9</v>
      </c>
      <c r="D40" s="15">
        <v>7</v>
      </c>
      <c r="E40" s="15">
        <v>490.3</v>
      </c>
      <c r="F40" s="15">
        <v>491.1</v>
      </c>
      <c r="G40" s="18">
        <f t="shared" si="15"/>
        <v>3432.1</v>
      </c>
      <c r="H40" s="18">
        <f t="shared" si="16"/>
        <v>3437.7000000000003</v>
      </c>
      <c r="I40" s="19">
        <f t="shared" si="19"/>
        <v>3.4325702621259113E-2</v>
      </c>
      <c r="J40" s="18">
        <f t="shared" si="17"/>
        <v>5.6000000000003638</v>
      </c>
      <c r="K40" s="33" t="s">
        <v>32</v>
      </c>
      <c r="L40" s="25">
        <f t="shared" si="18"/>
        <v>1.6316540893330789E-3</v>
      </c>
      <c r="O40" s="32"/>
    </row>
    <row r="41" spans="2:15" ht="15.5" x14ac:dyDescent="0.35">
      <c r="B41" s="70"/>
      <c r="C41" t="s">
        <v>8</v>
      </c>
      <c r="D41" s="15">
        <v>9</v>
      </c>
      <c r="E41" s="15">
        <v>93.1</v>
      </c>
      <c r="F41" s="15">
        <v>91.9</v>
      </c>
      <c r="G41" s="18">
        <f t="shared" si="15"/>
        <v>837.9</v>
      </c>
      <c r="H41" s="18">
        <f t="shared" si="16"/>
        <v>827.1</v>
      </c>
      <c r="I41" s="19">
        <f t="shared" si="19"/>
        <v>8.380148080286998E-3</v>
      </c>
      <c r="J41" s="18">
        <f t="shared" si="17"/>
        <v>-10.799999999999955</v>
      </c>
      <c r="K41" s="33" t="s">
        <v>32</v>
      </c>
      <c r="L41" s="25">
        <f t="shared" si="18"/>
        <v>-1.2889366272824887E-2</v>
      </c>
    </row>
    <row r="42" spans="2:15" ht="15.5" x14ac:dyDescent="0.35">
      <c r="B42" s="70"/>
      <c r="C42" t="s">
        <v>6</v>
      </c>
      <c r="D42" s="15">
        <v>53</v>
      </c>
      <c r="E42" s="15">
        <v>187.7</v>
      </c>
      <c r="F42" s="15">
        <v>186</v>
      </c>
      <c r="G42" s="18">
        <f t="shared" si="15"/>
        <v>9948.0999999999985</v>
      </c>
      <c r="H42" s="18">
        <f t="shared" si="16"/>
        <v>9858</v>
      </c>
      <c r="I42" s="19">
        <f t="shared" si="19"/>
        <v>9.9494630764414713E-2</v>
      </c>
      <c r="J42" s="18">
        <f t="shared" si="17"/>
        <v>-90.099999999998545</v>
      </c>
      <c r="K42" s="33" t="s">
        <v>32</v>
      </c>
      <c r="L42" s="25">
        <f t="shared" si="18"/>
        <v>-9.0570058604153569E-3</v>
      </c>
    </row>
    <row r="43" spans="2:15" ht="15.5" x14ac:dyDescent="0.35">
      <c r="B43" s="70"/>
      <c r="C43" t="s">
        <v>10</v>
      </c>
      <c r="D43" s="15">
        <v>376</v>
      </c>
      <c r="E43" s="15">
        <v>23.7</v>
      </c>
      <c r="F43" s="15">
        <v>23.9</v>
      </c>
      <c r="G43" s="18">
        <f t="shared" si="15"/>
        <v>8911.1999999999989</v>
      </c>
      <c r="H43" s="18">
        <f t="shared" si="16"/>
        <v>8986.4</v>
      </c>
      <c r="I43" s="19">
        <f t="shared" si="19"/>
        <v>8.9124210016772287E-2</v>
      </c>
      <c r="J43" s="18">
        <f t="shared" si="17"/>
        <v>75.200000000000728</v>
      </c>
      <c r="K43" s="33" t="s">
        <v>32</v>
      </c>
      <c r="L43" s="25">
        <f t="shared" si="18"/>
        <v>8.4388185654009629E-3</v>
      </c>
    </row>
    <row r="44" spans="2:15" ht="15.5" x14ac:dyDescent="0.35">
      <c r="B44" s="70"/>
      <c r="C44" t="s">
        <v>3</v>
      </c>
      <c r="D44" s="15">
        <v>318</v>
      </c>
      <c r="E44" s="15">
        <v>215.5</v>
      </c>
      <c r="F44" s="15">
        <v>215.3</v>
      </c>
      <c r="G44" s="18">
        <f t="shared" si="15"/>
        <v>68529</v>
      </c>
      <c r="H44" s="18">
        <f t="shared" si="16"/>
        <v>68465.400000000009</v>
      </c>
      <c r="I44" s="19">
        <f t="shared" si="19"/>
        <v>0.68538389759397034</v>
      </c>
      <c r="J44" s="18">
        <f t="shared" si="17"/>
        <v>-63.599999999991269</v>
      </c>
      <c r="K44" s="33" t="s">
        <v>32</v>
      </c>
      <c r="L44" s="25">
        <f t="shared" si="18"/>
        <v>-9.2807424593954746E-4</v>
      </c>
    </row>
    <row r="45" spans="2:15" ht="15.5" x14ac:dyDescent="0.35">
      <c r="B45" s="70"/>
      <c r="C45" t="s">
        <v>11</v>
      </c>
      <c r="D45" s="15">
        <v>1</v>
      </c>
      <c r="E45" s="15">
        <v>487.2</v>
      </c>
      <c r="F45" s="15">
        <v>499.2</v>
      </c>
      <c r="G45" s="18">
        <f t="shared" si="15"/>
        <v>487.2</v>
      </c>
      <c r="H45" s="18">
        <f t="shared" si="16"/>
        <v>499.2</v>
      </c>
      <c r="I45" s="19">
        <f t="shared" si="19"/>
        <v>4.8726675554550975E-3</v>
      </c>
      <c r="J45" s="18">
        <f t="shared" si="17"/>
        <v>12</v>
      </c>
      <c r="K45" s="33" t="s">
        <v>32</v>
      </c>
      <c r="L45" s="25">
        <f t="shared" si="18"/>
        <v>2.4630541871921263E-2</v>
      </c>
    </row>
    <row r="46" spans="2:15" x14ac:dyDescent="0.3">
      <c r="B46" s="71"/>
      <c r="C46" s="26" t="s">
        <v>27</v>
      </c>
      <c r="D46" s="26">
        <f>SUM(D38:D45)</f>
        <v>794</v>
      </c>
      <c r="E46" s="26"/>
      <c r="F46" s="30"/>
      <c r="G46" s="27">
        <f>SUM(G38:G45)</f>
        <v>99986.3</v>
      </c>
      <c r="H46" s="27">
        <f>SUM(H38:H45)</f>
        <v>99801.2</v>
      </c>
      <c r="I46" s="31">
        <f>SUM(I38:I45)</f>
        <v>1</v>
      </c>
      <c r="J46" s="27">
        <f>SUM(J38:J45)</f>
        <v>-185.09999999998877</v>
      </c>
      <c r="K46" s="27">
        <f>SUM(K38:K45)</f>
        <v>0</v>
      </c>
      <c r="L46" s="28">
        <f>(J46+K46)/G46</f>
        <v>-1.8512536217460669E-3</v>
      </c>
    </row>
    <row r="47" spans="2:15" x14ac:dyDescent="0.3">
      <c r="H47" s="18"/>
    </row>
    <row r="48" spans="2:15" ht="30" x14ac:dyDescent="0.3">
      <c r="B48" s="21" t="s">
        <v>0</v>
      </c>
      <c r="C48" s="22" t="s">
        <v>21</v>
      </c>
      <c r="D48" s="22" t="s">
        <v>24</v>
      </c>
      <c r="E48" s="22" t="s">
        <v>25</v>
      </c>
      <c r="F48" s="22" t="s">
        <v>29</v>
      </c>
      <c r="G48" s="22" t="s">
        <v>22</v>
      </c>
      <c r="H48" s="22" t="s">
        <v>23</v>
      </c>
      <c r="I48" s="22" t="s">
        <v>14</v>
      </c>
      <c r="J48" s="23" t="s">
        <v>31</v>
      </c>
      <c r="K48" s="23" t="s">
        <v>30</v>
      </c>
      <c r="L48" s="24" t="s">
        <v>26</v>
      </c>
    </row>
    <row r="49" spans="2:15" ht="15.5" x14ac:dyDescent="0.35">
      <c r="B49" s="70">
        <v>45676</v>
      </c>
      <c r="C49" t="s">
        <v>4</v>
      </c>
      <c r="D49" s="15">
        <v>16</v>
      </c>
      <c r="E49" s="15">
        <v>335</v>
      </c>
      <c r="F49" s="15">
        <v>332.5</v>
      </c>
      <c r="G49" s="18">
        <f t="shared" ref="G49:G56" si="20">D49*E49</f>
        <v>5360</v>
      </c>
      <c r="H49" s="18">
        <f t="shared" ref="H49:H56" si="21">D49*F49</f>
        <v>5320</v>
      </c>
      <c r="I49" s="19">
        <f>G49/$G$57</f>
        <v>5.3607344206156239E-2</v>
      </c>
      <c r="J49" s="18">
        <f t="shared" ref="J49:J56" si="22">H49-G49</f>
        <v>-40</v>
      </c>
      <c r="K49" s="33" t="s">
        <v>32</v>
      </c>
      <c r="L49" s="25">
        <f t="shared" ref="L49:L56" si="23">H49/G49-1</f>
        <v>-7.4626865671642006E-3</v>
      </c>
      <c r="O49" s="18"/>
    </row>
    <row r="50" spans="2:15" ht="15.5" x14ac:dyDescent="0.35">
      <c r="B50" s="70"/>
      <c r="C50" t="s">
        <v>2</v>
      </c>
      <c r="D50" s="15">
        <v>14</v>
      </c>
      <c r="E50" s="15">
        <v>177.2</v>
      </c>
      <c r="F50" s="15">
        <v>179.9</v>
      </c>
      <c r="G50" s="18">
        <f t="shared" si="20"/>
        <v>2480.7999999999997</v>
      </c>
      <c r="H50" s="18">
        <f t="shared" si="21"/>
        <v>2518.6</v>
      </c>
      <c r="I50" s="19">
        <f t="shared" ref="I50:I56" si="24">G50/$G$57</f>
        <v>2.4811399161685146E-2</v>
      </c>
      <c r="J50" s="18">
        <f t="shared" si="22"/>
        <v>37.800000000000182</v>
      </c>
      <c r="K50" s="33" t="s">
        <v>32</v>
      </c>
      <c r="L50" s="25">
        <f t="shared" si="23"/>
        <v>1.523702031602725E-2</v>
      </c>
      <c r="O50" s="18"/>
    </row>
    <row r="51" spans="2:15" ht="15.5" x14ac:dyDescent="0.35">
      <c r="B51" s="70"/>
      <c r="C51" t="s">
        <v>9</v>
      </c>
      <c r="D51" s="15">
        <v>7</v>
      </c>
      <c r="E51" s="15">
        <v>490.3</v>
      </c>
      <c r="F51" s="15">
        <v>533.9</v>
      </c>
      <c r="G51" s="18">
        <f t="shared" si="20"/>
        <v>3432.1</v>
      </c>
      <c r="H51" s="18">
        <f t="shared" si="21"/>
        <v>3737.2999999999997</v>
      </c>
      <c r="I51" s="19">
        <f t="shared" si="24"/>
        <v>3.4325702621259113E-2</v>
      </c>
      <c r="J51" s="18">
        <f t="shared" si="22"/>
        <v>305.19999999999982</v>
      </c>
      <c r="K51" s="33" t="s">
        <v>32</v>
      </c>
      <c r="L51" s="25">
        <f t="shared" si="23"/>
        <v>8.8925147868651688E-2</v>
      </c>
      <c r="O51" s="32"/>
    </row>
    <row r="52" spans="2:15" ht="15.5" x14ac:dyDescent="0.35">
      <c r="B52" s="70"/>
      <c r="C52" t="s">
        <v>8</v>
      </c>
      <c r="D52" s="15">
        <v>9</v>
      </c>
      <c r="E52" s="15">
        <v>93.1</v>
      </c>
      <c r="F52" s="15">
        <v>92.7</v>
      </c>
      <c r="G52" s="18">
        <f t="shared" si="20"/>
        <v>837.9</v>
      </c>
      <c r="H52" s="18">
        <f t="shared" si="21"/>
        <v>834.30000000000007</v>
      </c>
      <c r="I52" s="19">
        <f t="shared" si="24"/>
        <v>8.380148080286998E-3</v>
      </c>
      <c r="J52" s="18">
        <f t="shared" si="22"/>
        <v>-3.5999999999999091</v>
      </c>
      <c r="K52" s="33" t="s">
        <v>32</v>
      </c>
      <c r="L52" s="25">
        <f t="shared" si="23"/>
        <v>-4.2964554242748143E-3</v>
      </c>
    </row>
    <row r="53" spans="2:15" ht="15.5" x14ac:dyDescent="0.35">
      <c r="B53" s="70"/>
      <c r="C53" t="s">
        <v>6</v>
      </c>
      <c r="D53" s="15">
        <v>53</v>
      </c>
      <c r="E53" s="15">
        <v>187.7</v>
      </c>
      <c r="F53" s="15">
        <v>187.4</v>
      </c>
      <c r="G53" s="18">
        <f t="shared" si="20"/>
        <v>9948.0999999999985</v>
      </c>
      <c r="H53" s="18">
        <f t="shared" si="21"/>
        <v>9932.2000000000007</v>
      </c>
      <c r="I53" s="19">
        <f t="shared" si="24"/>
        <v>9.9494630764414713E-2</v>
      </c>
      <c r="J53" s="18">
        <f t="shared" si="22"/>
        <v>-15.899999999997817</v>
      </c>
      <c r="K53" s="33" t="s">
        <v>32</v>
      </c>
      <c r="L53" s="25">
        <f t="shared" si="23"/>
        <v>-1.5982951518378474E-3</v>
      </c>
    </row>
    <row r="54" spans="2:15" ht="15.5" x14ac:dyDescent="0.35">
      <c r="B54" s="70"/>
      <c r="C54" t="s">
        <v>10</v>
      </c>
      <c r="D54" s="15">
        <v>376</v>
      </c>
      <c r="E54" s="15">
        <v>23.7</v>
      </c>
      <c r="F54" s="15">
        <v>23.3</v>
      </c>
      <c r="G54" s="18">
        <f t="shared" si="20"/>
        <v>8911.1999999999989</v>
      </c>
      <c r="H54" s="18">
        <f t="shared" si="21"/>
        <v>8760.8000000000011</v>
      </c>
      <c r="I54" s="19">
        <f t="shared" si="24"/>
        <v>8.9124210016772287E-2</v>
      </c>
      <c r="J54" s="18">
        <f t="shared" si="22"/>
        <v>-150.39999999999782</v>
      </c>
      <c r="K54" s="33" t="s">
        <v>32</v>
      </c>
      <c r="L54" s="25">
        <f t="shared" si="23"/>
        <v>-1.6877637130801482E-2</v>
      </c>
    </row>
    <row r="55" spans="2:15" ht="15.5" x14ac:dyDescent="0.35">
      <c r="B55" s="70"/>
      <c r="C55" t="s">
        <v>3</v>
      </c>
      <c r="D55" s="15">
        <v>318</v>
      </c>
      <c r="E55" s="15">
        <v>215.5</v>
      </c>
      <c r="F55" s="15">
        <v>215.7</v>
      </c>
      <c r="G55" s="18">
        <f t="shared" si="20"/>
        <v>68529</v>
      </c>
      <c r="H55" s="18">
        <f t="shared" si="21"/>
        <v>68592.599999999991</v>
      </c>
      <c r="I55" s="19">
        <f t="shared" si="24"/>
        <v>0.68538389759397034</v>
      </c>
      <c r="J55" s="18">
        <f t="shared" si="22"/>
        <v>63.599999999991269</v>
      </c>
      <c r="K55" s="33" t="s">
        <v>32</v>
      </c>
      <c r="L55" s="25">
        <f t="shared" si="23"/>
        <v>9.2807424593965848E-4</v>
      </c>
    </row>
    <row r="56" spans="2:15" ht="15.5" x14ac:dyDescent="0.35">
      <c r="B56" s="70"/>
      <c r="C56" t="s">
        <v>11</v>
      </c>
      <c r="D56" s="15">
        <v>1</v>
      </c>
      <c r="E56" s="15">
        <v>487.2</v>
      </c>
      <c r="F56" s="15">
        <v>499.8</v>
      </c>
      <c r="G56" s="18">
        <f t="shared" si="20"/>
        <v>487.2</v>
      </c>
      <c r="H56" s="18">
        <f t="shared" si="21"/>
        <v>499.8</v>
      </c>
      <c r="I56" s="19">
        <f t="shared" si="24"/>
        <v>4.8726675554550975E-3</v>
      </c>
      <c r="J56" s="18">
        <f t="shared" si="22"/>
        <v>12.600000000000023</v>
      </c>
      <c r="K56" s="33" t="s">
        <v>32</v>
      </c>
      <c r="L56" s="25">
        <f t="shared" si="23"/>
        <v>2.5862068965517349E-2</v>
      </c>
    </row>
    <row r="57" spans="2:15" x14ac:dyDescent="0.3">
      <c r="B57" s="71"/>
      <c r="C57" s="26" t="s">
        <v>27</v>
      </c>
      <c r="D57" s="26">
        <f>SUM(D49:D56)</f>
        <v>794</v>
      </c>
      <c r="E57" s="26"/>
      <c r="F57" s="30"/>
      <c r="G57" s="27">
        <f>SUM(G49:G56)</f>
        <v>99986.3</v>
      </c>
      <c r="H57" s="27">
        <f>SUM(H49:H56)</f>
        <v>100195.59999999999</v>
      </c>
      <c r="I57" s="31">
        <f>SUM(I49:I56)</f>
        <v>1</v>
      </c>
      <c r="J57" s="27">
        <f>SUM(J49:J56)</f>
        <v>209.29999999999575</v>
      </c>
      <c r="K57" s="27">
        <f>SUM(K49:K56)</f>
        <v>0</v>
      </c>
      <c r="L57" s="28">
        <f>(J57+K57)/G57</f>
        <v>2.0932867802888572E-3</v>
      </c>
    </row>
    <row r="59" spans="2:15" ht="30" x14ac:dyDescent="0.3">
      <c r="B59" s="21" t="s">
        <v>0</v>
      </c>
      <c r="C59" s="22" t="s">
        <v>21</v>
      </c>
      <c r="D59" s="22" t="s">
        <v>24</v>
      </c>
      <c r="E59" s="22" t="s">
        <v>25</v>
      </c>
      <c r="F59" s="22" t="s">
        <v>29</v>
      </c>
      <c r="G59" s="22" t="s">
        <v>22</v>
      </c>
      <c r="H59" s="22" t="s">
        <v>23</v>
      </c>
      <c r="I59" s="22" t="s">
        <v>14</v>
      </c>
      <c r="J59" s="23" t="s">
        <v>31</v>
      </c>
      <c r="K59" s="23" t="s">
        <v>30</v>
      </c>
      <c r="L59" s="24" t="s">
        <v>26</v>
      </c>
    </row>
    <row r="60" spans="2:15" ht="15.5" x14ac:dyDescent="0.35">
      <c r="B60" s="70">
        <v>45677</v>
      </c>
      <c r="C60" t="s">
        <v>4</v>
      </c>
      <c r="D60" s="15">
        <v>16</v>
      </c>
      <c r="E60" s="15">
        <v>335</v>
      </c>
      <c r="F60" s="15">
        <v>333.1</v>
      </c>
      <c r="G60" s="18">
        <f t="shared" ref="G60:G61" si="25">D60*E60</f>
        <v>5360</v>
      </c>
      <c r="H60" s="18">
        <f t="shared" ref="H60:H68" si="26">D60*F60</f>
        <v>5329.6</v>
      </c>
      <c r="I60" s="19">
        <f>G60/$G$69</f>
        <v>5.3607344206156253E-2</v>
      </c>
      <c r="J60" s="33">
        <f t="shared" ref="J60:J67" si="27">H60-G60</f>
        <v>-30.399999999999636</v>
      </c>
      <c r="K60" s="33" t="s">
        <v>32</v>
      </c>
      <c r="L60" s="25">
        <f t="shared" ref="L60:L68" si="28">H60/G60-1</f>
        <v>-5.6716417910447348E-3</v>
      </c>
      <c r="O60" s="18"/>
    </row>
    <row r="61" spans="2:15" ht="15.5" x14ac:dyDescent="0.35">
      <c r="B61" s="70"/>
      <c r="C61" t="s">
        <v>2</v>
      </c>
      <c r="D61" s="15">
        <v>14</v>
      </c>
      <c r="E61" s="15">
        <v>177.2</v>
      </c>
      <c r="F61" s="15">
        <v>182.3</v>
      </c>
      <c r="G61" s="18">
        <f t="shared" si="25"/>
        <v>2480.7999999999997</v>
      </c>
      <c r="H61" s="18">
        <f t="shared" si="26"/>
        <v>2552.2000000000003</v>
      </c>
      <c r="I61" s="19">
        <f t="shared" ref="I61:I68" si="29">G61/$G$69</f>
        <v>2.4811399161685153E-2</v>
      </c>
      <c r="J61" s="33">
        <f t="shared" si="27"/>
        <v>71.400000000000546</v>
      </c>
      <c r="K61" s="33" t="s">
        <v>32</v>
      </c>
      <c r="L61" s="25">
        <f t="shared" si="28"/>
        <v>2.8781038374718015E-2</v>
      </c>
      <c r="O61" s="18"/>
    </row>
    <row r="62" spans="2:15" ht="15.5" x14ac:dyDescent="0.35">
      <c r="B62" s="70"/>
      <c r="C62" t="s">
        <v>9</v>
      </c>
      <c r="D62" s="15">
        <v>6</v>
      </c>
      <c r="E62" s="15">
        <v>490.3</v>
      </c>
      <c r="F62" s="15">
        <v>556.70000000000005</v>
      </c>
      <c r="G62" s="18">
        <f t="shared" ref="G62:G68" si="30">D62*E62</f>
        <v>2941.8</v>
      </c>
      <c r="H62" s="18">
        <f>D62*F62</f>
        <v>3340.2000000000003</v>
      </c>
      <c r="I62" s="19">
        <f t="shared" si="29"/>
        <v>2.9422030818222103E-2</v>
      </c>
      <c r="J62" s="33" t="s">
        <v>32</v>
      </c>
      <c r="K62" s="33">
        <v>398.40000000000009</v>
      </c>
      <c r="L62" s="25">
        <f>H62/G62-1</f>
        <v>0.13542728941464421</v>
      </c>
      <c r="O62" s="32"/>
    </row>
    <row r="63" spans="2:15" ht="15.5" x14ac:dyDescent="0.35">
      <c r="B63" s="70"/>
      <c r="C63" t="s">
        <v>9</v>
      </c>
      <c r="D63" s="15">
        <v>1</v>
      </c>
      <c r="E63" s="15">
        <v>490.3</v>
      </c>
      <c r="F63" s="15">
        <v>573</v>
      </c>
      <c r="G63" s="18">
        <f t="shared" si="30"/>
        <v>490.3</v>
      </c>
      <c r="H63" s="18">
        <f>D63*F63</f>
        <v>573</v>
      </c>
      <c r="I63" s="19">
        <f t="shared" si="29"/>
        <v>4.9036718030370172E-3</v>
      </c>
      <c r="J63" s="33" t="s">
        <v>32</v>
      </c>
      <c r="K63" s="33">
        <v>82.699999999999989</v>
      </c>
      <c r="L63" s="25">
        <f>H63/G63-1</f>
        <v>0.1686722414848052</v>
      </c>
    </row>
    <row r="64" spans="2:15" ht="15.5" x14ac:dyDescent="0.35">
      <c r="B64" s="70"/>
      <c r="C64" t="s">
        <v>8</v>
      </c>
      <c r="D64" s="15">
        <v>9</v>
      </c>
      <c r="E64" s="15">
        <v>93.1</v>
      </c>
      <c r="F64" s="15">
        <v>94.6</v>
      </c>
      <c r="G64" s="18">
        <f t="shared" si="30"/>
        <v>837.9</v>
      </c>
      <c r="H64" s="18">
        <f t="shared" si="26"/>
        <v>851.4</v>
      </c>
      <c r="I64" s="19">
        <f t="shared" si="29"/>
        <v>8.3801480802869997E-3</v>
      </c>
      <c r="J64" s="33">
        <f t="shared" si="27"/>
        <v>13.5</v>
      </c>
      <c r="K64" s="33" t="s">
        <v>32</v>
      </c>
      <c r="L64" s="25">
        <f t="shared" si="28"/>
        <v>1.6111707841031109E-2</v>
      </c>
    </row>
    <row r="65" spans="2:14" ht="15.5" x14ac:dyDescent="0.35">
      <c r="B65" s="70"/>
      <c r="C65" t="s">
        <v>6</v>
      </c>
      <c r="D65" s="15">
        <v>53</v>
      </c>
      <c r="E65" s="15">
        <v>187.7</v>
      </c>
      <c r="F65" s="15">
        <v>187.7</v>
      </c>
      <c r="G65" s="18">
        <f t="shared" si="30"/>
        <v>9948.0999999999985</v>
      </c>
      <c r="H65" s="18">
        <f t="shared" si="26"/>
        <v>9948.0999999999985</v>
      </c>
      <c r="I65" s="19">
        <f t="shared" si="29"/>
        <v>9.9494630764414727E-2</v>
      </c>
      <c r="J65" s="33">
        <f t="shared" si="27"/>
        <v>0</v>
      </c>
      <c r="K65" s="33" t="s">
        <v>32</v>
      </c>
      <c r="L65" s="25">
        <f t="shared" si="28"/>
        <v>0</v>
      </c>
      <c r="N65" s="18"/>
    </row>
    <row r="66" spans="2:14" ht="15.5" x14ac:dyDescent="0.35">
      <c r="B66" s="70"/>
      <c r="C66" t="s">
        <v>10</v>
      </c>
      <c r="D66" s="15">
        <v>376</v>
      </c>
      <c r="E66" s="15">
        <v>23.7</v>
      </c>
      <c r="F66" s="15">
        <v>24.3</v>
      </c>
      <c r="G66" s="18">
        <f t="shared" si="30"/>
        <v>8911.1999999999989</v>
      </c>
      <c r="H66" s="18">
        <f t="shared" si="26"/>
        <v>9136.8000000000011</v>
      </c>
      <c r="I66" s="19">
        <f t="shared" si="29"/>
        <v>8.9124210016772301E-2</v>
      </c>
      <c r="J66" s="33" t="s">
        <v>32</v>
      </c>
      <c r="K66" s="33">
        <v>225.60000000000218</v>
      </c>
      <c r="L66" s="25">
        <f t="shared" si="28"/>
        <v>2.5316455696202889E-2</v>
      </c>
    </row>
    <row r="67" spans="2:14" ht="15.5" x14ac:dyDescent="0.35">
      <c r="B67" s="70"/>
      <c r="C67" t="s">
        <v>3</v>
      </c>
      <c r="D67" s="15">
        <v>318</v>
      </c>
      <c r="E67" s="15">
        <v>215.5</v>
      </c>
      <c r="F67" s="15">
        <v>217.4</v>
      </c>
      <c r="G67" s="18">
        <f t="shared" si="30"/>
        <v>68529</v>
      </c>
      <c r="H67" s="18">
        <f t="shared" si="26"/>
        <v>69133.2</v>
      </c>
      <c r="I67" s="19">
        <f t="shared" si="29"/>
        <v>0.68538389759397045</v>
      </c>
      <c r="J67" s="33">
        <f t="shared" si="27"/>
        <v>604.19999999999709</v>
      </c>
      <c r="K67" s="33" t="s">
        <v>32</v>
      </c>
      <c r="L67" s="25">
        <f t="shared" si="28"/>
        <v>8.8167053364269776E-3</v>
      </c>
    </row>
    <row r="68" spans="2:14" ht="15.5" x14ac:dyDescent="0.35">
      <c r="B68" s="70"/>
      <c r="C68" t="s">
        <v>11</v>
      </c>
      <c r="D68" s="15">
        <v>1</v>
      </c>
      <c r="E68" s="15">
        <v>487.2</v>
      </c>
      <c r="F68" s="15">
        <v>511.3</v>
      </c>
      <c r="G68" s="18">
        <f t="shared" si="30"/>
        <v>487.2</v>
      </c>
      <c r="H68" s="18">
        <f t="shared" si="26"/>
        <v>511.3</v>
      </c>
      <c r="I68" s="19">
        <f t="shared" si="29"/>
        <v>4.8726675554550975E-3</v>
      </c>
      <c r="J68" s="33" t="s">
        <v>32</v>
      </c>
      <c r="K68" s="33">
        <v>24.100000000000023</v>
      </c>
      <c r="L68" s="25">
        <f t="shared" si="28"/>
        <v>4.94663382594418E-2</v>
      </c>
    </row>
    <row r="69" spans="2:14" x14ac:dyDescent="0.3">
      <c r="B69" s="71"/>
      <c r="C69" s="26" t="s">
        <v>27</v>
      </c>
      <c r="D69" s="26">
        <f>SUM(D60:D68)</f>
        <v>794</v>
      </c>
      <c r="E69" s="26"/>
      <c r="F69" s="30"/>
      <c r="G69" s="27">
        <f>SUM(G60:G68)</f>
        <v>99986.299999999988</v>
      </c>
      <c r="H69" s="27">
        <f>SUM(H60:H68)</f>
        <v>101375.8</v>
      </c>
      <c r="I69" s="31">
        <f>SUM(I60:I68)</f>
        <v>1</v>
      </c>
      <c r="J69" s="27">
        <f>SUM(J60:J68)</f>
        <v>658.699999999998</v>
      </c>
      <c r="K69" s="27">
        <f>SUM(K60:K68)</f>
        <v>730.80000000000234</v>
      </c>
      <c r="L69" s="28">
        <f>(J69+K69)/G69</f>
        <v>1.3896903875830995E-2</v>
      </c>
    </row>
    <row r="71" spans="2:14" ht="30" x14ac:dyDescent="0.3">
      <c r="B71" s="21" t="s">
        <v>0</v>
      </c>
      <c r="C71" s="22" t="s">
        <v>21</v>
      </c>
      <c r="D71" s="22" t="s">
        <v>24</v>
      </c>
      <c r="E71" s="22" t="s">
        <v>25</v>
      </c>
      <c r="F71" s="22" t="s">
        <v>29</v>
      </c>
      <c r="G71" s="22" t="s">
        <v>22</v>
      </c>
      <c r="H71" s="22" t="s">
        <v>23</v>
      </c>
      <c r="I71" s="22" t="s">
        <v>14</v>
      </c>
      <c r="J71" s="23" t="s">
        <v>31</v>
      </c>
      <c r="K71" s="23" t="s">
        <v>30</v>
      </c>
      <c r="L71" s="24" t="s">
        <v>26</v>
      </c>
    </row>
    <row r="72" spans="2:14" ht="15.5" x14ac:dyDescent="0.35">
      <c r="B72" s="70">
        <v>45678</v>
      </c>
      <c r="C72" t="s">
        <v>4</v>
      </c>
      <c r="D72" s="15">
        <v>16</v>
      </c>
      <c r="E72" s="15">
        <v>335</v>
      </c>
      <c r="F72" s="15">
        <v>335.8</v>
      </c>
      <c r="G72" s="18">
        <f t="shared" ref="G72:G76" si="31">D72*E72</f>
        <v>5360</v>
      </c>
      <c r="H72" s="18">
        <f t="shared" ref="H72:H73" si="32">D72*F72</f>
        <v>5372.8</v>
      </c>
      <c r="I72" s="19">
        <f>G72/$G$77</f>
        <v>6.1499062598243615E-2</v>
      </c>
      <c r="J72" s="18">
        <f t="shared" ref="J72:J73" si="33">H72-G72</f>
        <v>12.800000000000182</v>
      </c>
      <c r="K72" s="33" t="s">
        <v>32</v>
      </c>
      <c r="L72" s="25">
        <f t="shared" ref="L72:L73" si="34">H72/G72-1</f>
        <v>2.3880597014924732E-3</v>
      </c>
    </row>
    <row r="73" spans="2:14" ht="15.5" x14ac:dyDescent="0.35">
      <c r="B73" s="70"/>
      <c r="C73" t="s">
        <v>2</v>
      </c>
      <c r="D73" s="15">
        <v>14</v>
      </c>
      <c r="E73" s="15">
        <v>177.2</v>
      </c>
      <c r="F73" s="15">
        <v>176.9</v>
      </c>
      <c r="G73" s="18">
        <f t="shared" si="31"/>
        <v>2480.7999999999997</v>
      </c>
      <c r="H73" s="18">
        <f t="shared" si="32"/>
        <v>2476.6</v>
      </c>
      <c r="I73" s="19">
        <f t="shared" ref="I73:I76" si="35">G73/$G$77</f>
        <v>2.8463969121963199E-2</v>
      </c>
      <c r="J73" s="18">
        <f t="shared" si="33"/>
        <v>-4.1999999999998181</v>
      </c>
      <c r="K73" s="33" t="s">
        <v>32</v>
      </c>
      <c r="L73" s="25">
        <f t="shared" si="34"/>
        <v>-1.6930022573362624E-3</v>
      </c>
    </row>
    <row r="74" spans="2:14" ht="15.5" x14ac:dyDescent="0.35">
      <c r="B74" s="70"/>
      <c r="C74" t="s">
        <v>8</v>
      </c>
      <c r="D74" s="15">
        <v>9</v>
      </c>
      <c r="E74" s="15">
        <v>93.1</v>
      </c>
      <c r="F74" s="15">
        <v>93.8</v>
      </c>
      <c r="G74" s="18">
        <f t="shared" si="31"/>
        <v>837.9</v>
      </c>
      <c r="H74" s="18">
        <f t="shared" ref="H74:H76" si="36">D74*F74</f>
        <v>844.19999999999993</v>
      </c>
      <c r="I74" s="19">
        <f t="shared" si="35"/>
        <v>9.6138180132590151E-3</v>
      </c>
      <c r="J74" s="18">
        <f t="shared" ref="J74:J76" si="37">H74-G74</f>
        <v>6.2999999999999545</v>
      </c>
      <c r="K74" s="33" t="s">
        <v>32</v>
      </c>
      <c r="L74" s="25">
        <f t="shared" ref="L74:L76" si="38">H74/G74-1</f>
        <v>7.5187969924812581E-3</v>
      </c>
    </row>
    <row r="75" spans="2:14" ht="15.5" x14ac:dyDescent="0.35">
      <c r="B75" s="70"/>
      <c r="C75" t="s">
        <v>6</v>
      </c>
      <c r="D75" s="15">
        <v>53</v>
      </c>
      <c r="E75" s="15">
        <v>187.7</v>
      </c>
      <c r="F75" s="15">
        <v>186.7</v>
      </c>
      <c r="G75" s="18">
        <f t="shared" si="31"/>
        <v>9948.0999999999985</v>
      </c>
      <c r="H75" s="18">
        <f t="shared" si="36"/>
        <v>9895.0999999999985</v>
      </c>
      <c r="I75" s="19">
        <f t="shared" si="35"/>
        <v>0.11414157175999762</v>
      </c>
      <c r="J75" s="18">
        <f t="shared" si="37"/>
        <v>-53</v>
      </c>
      <c r="K75" s="33" t="s">
        <v>32</v>
      </c>
      <c r="L75" s="25">
        <f t="shared" si="38"/>
        <v>-5.3276505061268242E-3</v>
      </c>
    </row>
    <row r="76" spans="2:14" ht="15.5" x14ac:dyDescent="0.35">
      <c r="B76" s="70"/>
      <c r="C76" t="s">
        <v>3</v>
      </c>
      <c r="D76" s="15">
        <v>318</v>
      </c>
      <c r="E76" s="15">
        <v>215.5</v>
      </c>
      <c r="F76" s="15">
        <v>217.5</v>
      </c>
      <c r="G76" s="18">
        <f t="shared" si="31"/>
        <v>68529</v>
      </c>
      <c r="H76" s="18">
        <f t="shared" si="36"/>
        <v>69165</v>
      </c>
      <c r="I76" s="19">
        <f t="shared" si="35"/>
        <v>0.78628157850653668</v>
      </c>
      <c r="J76" s="18">
        <f t="shared" si="37"/>
        <v>636</v>
      </c>
      <c r="K76" s="33" t="s">
        <v>32</v>
      </c>
      <c r="L76" s="25">
        <f t="shared" si="38"/>
        <v>9.2807424593968069E-3</v>
      </c>
    </row>
    <row r="77" spans="2:14" x14ac:dyDescent="0.3">
      <c r="B77" s="71"/>
      <c r="C77" s="26" t="s">
        <v>27</v>
      </c>
      <c r="D77" s="26">
        <f>SUM(D72:D76)</f>
        <v>410</v>
      </c>
      <c r="E77" s="26"/>
      <c r="F77" s="30"/>
      <c r="G77" s="27">
        <f>SUM(G72:G76)</f>
        <v>87155.799999999988</v>
      </c>
      <c r="H77" s="27">
        <f>SUM(H72:H76)</f>
        <v>87753.7</v>
      </c>
      <c r="I77" s="31">
        <f>SUM(I72:I76)</f>
        <v>1</v>
      </c>
      <c r="J77" s="27">
        <f>SUM(J72:J76)</f>
        <v>597.90000000000032</v>
      </c>
      <c r="K77" s="27">
        <f>SUM(K72:K76)</f>
        <v>0</v>
      </c>
      <c r="L77" s="28">
        <f>(J77+K77)/G77</f>
        <v>6.8601286431884097E-3</v>
      </c>
    </row>
    <row r="79" spans="2:14" ht="30" x14ac:dyDescent="0.3">
      <c r="B79" s="21" t="s">
        <v>0</v>
      </c>
      <c r="C79" s="22" t="s">
        <v>21</v>
      </c>
      <c r="D79" s="22" t="s">
        <v>24</v>
      </c>
      <c r="E79" s="22" t="s">
        <v>25</v>
      </c>
      <c r="F79" s="22" t="s">
        <v>29</v>
      </c>
      <c r="G79" s="22" t="s">
        <v>22</v>
      </c>
      <c r="H79" s="22" t="s">
        <v>23</v>
      </c>
      <c r="I79" s="22" t="s">
        <v>14</v>
      </c>
      <c r="J79" s="23" t="s">
        <v>31</v>
      </c>
      <c r="K79" s="23" t="s">
        <v>30</v>
      </c>
      <c r="L79" s="24" t="s">
        <v>26</v>
      </c>
    </row>
    <row r="80" spans="2:14" ht="15.5" x14ac:dyDescent="0.35">
      <c r="B80" s="70">
        <v>45679</v>
      </c>
      <c r="C80" t="s">
        <v>4</v>
      </c>
      <c r="D80" s="15">
        <v>16</v>
      </c>
      <c r="E80" s="15">
        <v>335</v>
      </c>
      <c r="F80" s="15">
        <v>335.7</v>
      </c>
      <c r="G80" s="18">
        <f t="shared" ref="G80:G84" si="39">D80*E80</f>
        <v>5360</v>
      </c>
      <c r="H80" s="18">
        <f t="shared" ref="H80:H84" si="40">D80*F80</f>
        <v>5371.2</v>
      </c>
      <c r="I80" s="19">
        <f>G80/$G$85</f>
        <v>6.1499062598243615E-2</v>
      </c>
      <c r="J80" s="18">
        <f t="shared" ref="J80:J83" si="41">H80-G80</f>
        <v>11.199999999999818</v>
      </c>
      <c r="K80" s="33" t="s">
        <v>32</v>
      </c>
      <c r="L80" s="25">
        <f t="shared" ref="L80:L84" si="42">H80/G80-1</f>
        <v>2.089552238806025E-3</v>
      </c>
    </row>
    <row r="81" spans="2:12" ht="15.5" x14ac:dyDescent="0.35">
      <c r="B81" s="70"/>
      <c r="C81" t="s">
        <v>2</v>
      </c>
      <c r="D81" s="15">
        <v>14</v>
      </c>
      <c r="E81" s="15">
        <v>177.2</v>
      </c>
      <c r="F81" s="15">
        <v>176.5</v>
      </c>
      <c r="G81" s="18">
        <f t="shared" si="39"/>
        <v>2480.7999999999997</v>
      </c>
      <c r="H81" s="18">
        <f t="shared" si="40"/>
        <v>2471</v>
      </c>
      <c r="I81" s="19">
        <f t="shared" ref="I81:I84" si="43">G81/$G$85</f>
        <v>2.8463969121963199E-2</v>
      </c>
      <c r="J81" s="18">
        <f t="shared" si="41"/>
        <v>-9.7999999999997272</v>
      </c>
      <c r="K81" s="33" t="s">
        <v>32</v>
      </c>
      <c r="L81" s="25">
        <f t="shared" si="42"/>
        <v>-3.950338600451353E-3</v>
      </c>
    </row>
    <row r="82" spans="2:12" ht="15.5" x14ac:dyDescent="0.35">
      <c r="B82" s="70"/>
      <c r="C82" t="s">
        <v>8</v>
      </c>
      <c r="D82" s="15">
        <v>9</v>
      </c>
      <c r="E82" s="15">
        <v>93.1</v>
      </c>
      <c r="F82" s="15">
        <v>92.5</v>
      </c>
      <c r="G82" s="18">
        <f t="shared" si="39"/>
        <v>837.9</v>
      </c>
      <c r="H82" s="18">
        <f t="shared" si="40"/>
        <v>832.5</v>
      </c>
      <c r="I82" s="19">
        <f t="shared" si="43"/>
        <v>9.6138180132590151E-3</v>
      </c>
      <c r="J82" s="18">
        <f t="shared" si="41"/>
        <v>-5.3999999999999773</v>
      </c>
      <c r="K82" s="33" t="s">
        <v>32</v>
      </c>
      <c r="L82" s="25">
        <f t="shared" si="42"/>
        <v>-6.4446831364124435E-3</v>
      </c>
    </row>
    <row r="83" spans="2:12" ht="15.5" x14ac:dyDescent="0.35">
      <c r="B83" s="70"/>
      <c r="C83" t="s">
        <v>6</v>
      </c>
      <c r="D83" s="15">
        <v>53</v>
      </c>
      <c r="E83" s="15">
        <v>187.7</v>
      </c>
      <c r="F83" s="15">
        <v>187</v>
      </c>
      <c r="G83" s="18">
        <f t="shared" si="39"/>
        <v>9948.0999999999985</v>
      </c>
      <c r="H83" s="18">
        <f t="shared" si="40"/>
        <v>9911</v>
      </c>
      <c r="I83" s="19">
        <f t="shared" si="43"/>
        <v>0.11414157175999762</v>
      </c>
      <c r="J83" s="18">
        <f t="shared" si="41"/>
        <v>-37.099999999998545</v>
      </c>
      <c r="K83" s="33" t="s">
        <v>32</v>
      </c>
      <c r="L83" s="25">
        <f t="shared" si="42"/>
        <v>-3.7293553542886437E-3</v>
      </c>
    </row>
    <row r="84" spans="2:12" ht="15.5" x14ac:dyDescent="0.35">
      <c r="B84" s="70"/>
      <c r="C84" t="s">
        <v>3</v>
      </c>
      <c r="D84" s="15">
        <v>318</v>
      </c>
      <c r="E84" s="15">
        <v>215.5</v>
      </c>
      <c r="F84" s="15">
        <v>217.5</v>
      </c>
      <c r="G84" s="18">
        <f t="shared" si="39"/>
        <v>68529</v>
      </c>
      <c r="H84" s="18">
        <f t="shared" si="40"/>
        <v>69165</v>
      </c>
      <c r="I84" s="19">
        <f t="shared" si="43"/>
        <v>0.78628157850653668</v>
      </c>
      <c r="J84" s="33" t="s">
        <v>32</v>
      </c>
      <c r="K84" s="18">
        <v>636</v>
      </c>
      <c r="L84" s="25">
        <f t="shared" si="42"/>
        <v>9.2807424593968069E-3</v>
      </c>
    </row>
    <row r="85" spans="2:12" x14ac:dyDescent="0.3">
      <c r="B85" s="71"/>
      <c r="C85" s="26" t="s">
        <v>27</v>
      </c>
      <c r="D85" s="26">
        <f>SUM(D80:D84)</f>
        <v>410</v>
      </c>
      <c r="E85" s="26"/>
      <c r="F85" s="30"/>
      <c r="G85" s="27">
        <f>SUM(G80:G84)</f>
        <v>87155.799999999988</v>
      </c>
      <c r="H85" s="27">
        <f>SUM(H80:H84)</f>
        <v>87750.7</v>
      </c>
      <c r="I85" s="31">
        <f>SUM(I80:I84)</f>
        <v>1</v>
      </c>
      <c r="J85" s="27">
        <f>SUM(J80:J84)</f>
        <v>-41.099999999998431</v>
      </c>
      <c r="K85" s="27">
        <f>SUM(K80:K84)</f>
        <v>636</v>
      </c>
      <c r="L85" s="28">
        <f>(J85+K85)/G85</f>
        <v>6.8257075260625411E-3</v>
      </c>
    </row>
    <row r="87" spans="2:12" ht="30" x14ac:dyDescent="0.3">
      <c r="B87" s="21" t="s">
        <v>0</v>
      </c>
      <c r="C87" s="22" t="s">
        <v>21</v>
      </c>
      <c r="D87" s="22" t="s">
        <v>24</v>
      </c>
      <c r="E87" s="22" t="s">
        <v>25</v>
      </c>
      <c r="F87" s="22" t="s">
        <v>29</v>
      </c>
      <c r="G87" s="22" t="s">
        <v>22</v>
      </c>
      <c r="H87" s="22" t="s">
        <v>23</v>
      </c>
      <c r="I87" s="22" t="s">
        <v>14</v>
      </c>
      <c r="J87" s="23" t="s">
        <v>31</v>
      </c>
      <c r="K87" s="23" t="s">
        <v>30</v>
      </c>
      <c r="L87" s="24" t="s">
        <v>26</v>
      </c>
    </row>
    <row r="88" spans="2:12" ht="15.5" x14ac:dyDescent="0.35">
      <c r="B88" s="70">
        <v>45680</v>
      </c>
      <c r="C88" t="s">
        <v>4</v>
      </c>
      <c r="D88" s="15">
        <v>16</v>
      </c>
      <c r="E88" s="15">
        <v>335</v>
      </c>
      <c r="F88" s="15">
        <v>333.7</v>
      </c>
      <c r="G88" s="18">
        <f t="shared" ref="G88:G91" si="44">D88*E88</f>
        <v>5360</v>
      </c>
      <c r="H88" s="18">
        <f t="shared" ref="H88:H91" si="45">D88*F88</f>
        <v>5339.2</v>
      </c>
      <c r="I88" s="19">
        <f>G88/$G$92</f>
        <v>0.28775742478579258</v>
      </c>
      <c r="J88" s="34" t="s">
        <v>32</v>
      </c>
      <c r="K88" s="18">
        <f>H88-G88</f>
        <v>-20.800000000000182</v>
      </c>
      <c r="L88" s="25">
        <f>H88/G88-1</f>
        <v>-3.8805970149253799E-3</v>
      </c>
    </row>
    <row r="89" spans="2:12" ht="15.5" x14ac:dyDescent="0.35">
      <c r="B89" s="70"/>
      <c r="C89" t="s">
        <v>2</v>
      </c>
      <c r="D89" s="15">
        <v>14</v>
      </c>
      <c r="E89" s="15">
        <v>177.2</v>
      </c>
      <c r="F89" s="15">
        <v>179</v>
      </c>
      <c r="G89" s="18">
        <f t="shared" si="44"/>
        <v>2480.7999999999997</v>
      </c>
      <c r="H89" s="18">
        <f t="shared" si="45"/>
        <v>2506</v>
      </c>
      <c r="I89" s="19">
        <f>G89/$G$92</f>
        <v>0.13318444391951384</v>
      </c>
      <c r="J89" s="34" t="s">
        <v>32</v>
      </c>
      <c r="K89" s="18">
        <f>H89-G89</f>
        <v>25.200000000000273</v>
      </c>
      <c r="L89" s="25">
        <f>H89/G89-1</f>
        <v>1.0158013544018241E-2</v>
      </c>
    </row>
    <row r="90" spans="2:12" ht="15.5" x14ac:dyDescent="0.35">
      <c r="B90" s="70"/>
      <c r="C90" t="s">
        <v>8</v>
      </c>
      <c r="D90" s="15">
        <v>9</v>
      </c>
      <c r="E90" s="15">
        <v>93.1</v>
      </c>
      <c r="F90" s="15">
        <v>92.4</v>
      </c>
      <c r="G90" s="18">
        <f t="shared" si="44"/>
        <v>837.9</v>
      </c>
      <c r="H90" s="18">
        <f t="shared" si="45"/>
        <v>831.6</v>
      </c>
      <c r="I90" s="19">
        <f>G90/$G$92</f>
        <v>4.4983572057465594E-2</v>
      </c>
      <c r="J90" s="34" t="s">
        <v>32</v>
      </c>
      <c r="K90" s="18">
        <f>H90-G90</f>
        <v>-6.2999999999999545</v>
      </c>
      <c r="L90" s="25">
        <f>H90/G90-1</f>
        <v>-7.5187969924811471E-3</v>
      </c>
    </row>
    <row r="91" spans="2:12" ht="15.5" x14ac:dyDescent="0.35">
      <c r="B91" s="70"/>
      <c r="C91" t="s">
        <v>6</v>
      </c>
      <c r="D91" s="15">
        <v>53</v>
      </c>
      <c r="E91" s="15">
        <v>187.7</v>
      </c>
      <c r="F91" s="15">
        <v>187.1</v>
      </c>
      <c r="G91" s="18">
        <f t="shared" si="44"/>
        <v>9948.0999999999985</v>
      </c>
      <c r="H91" s="18">
        <f t="shared" si="45"/>
        <v>9916.2999999999993</v>
      </c>
      <c r="I91" s="19">
        <f>G91/$G$92</f>
        <v>0.53407455923722813</v>
      </c>
      <c r="J91" s="34" t="s">
        <v>32</v>
      </c>
      <c r="K91" s="18">
        <f>H91-G91</f>
        <v>-31.799999999999272</v>
      </c>
      <c r="L91" s="25">
        <f>H91/G91-1</f>
        <v>-3.1965903036760279E-3</v>
      </c>
    </row>
    <row r="92" spans="2:12" x14ac:dyDescent="0.3">
      <c r="B92" s="71"/>
      <c r="C92" s="26" t="s">
        <v>27</v>
      </c>
      <c r="D92" s="26">
        <f>SUM(D88:D91)</f>
        <v>92</v>
      </c>
      <c r="E92" s="26"/>
      <c r="F92" s="30"/>
      <c r="G92" s="27">
        <f>SUM(G88:G91)</f>
        <v>18626.799999999996</v>
      </c>
      <c r="H92" s="27">
        <f>SUM(H88:H91)</f>
        <v>18593.099999999999</v>
      </c>
      <c r="I92" s="31">
        <f>SUM(I88:I91)</f>
        <v>1.0000000000000002</v>
      </c>
      <c r="J92" s="27">
        <f>SUM(J88:J91)</f>
        <v>0</v>
      </c>
      <c r="K92" s="27">
        <f>SUM(K88:K91)</f>
        <v>-33.699999999999136</v>
      </c>
      <c r="L92" s="28">
        <f>(J92+K92)/G92</f>
        <v>-1.8092211222539107E-3</v>
      </c>
    </row>
    <row r="95" spans="2:12" x14ac:dyDescent="0.3">
      <c r="C95" s="72" t="s">
        <v>39</v>
      </c>
      <c r="D95" s="72"/>
      <c r="F95" s="73" t="s">
        <v>40</v>
      </c>
      <c r="G95" s="74"/>
      <c r="H95" s="74"/>
      <c r="I95" s="74"/>
      <c r="J95" s="74"/>
      <c r="K95" s="75"/>
    </row>
    <row r="96" spans="2:12" ht="30" x14ac:dyDescent="0.3">
      <c r="C96" s="37" t="s">
        <v>33</v>
      </c>
      <c r="D96" s="38">
        <f>K13+K24+K35+K46+K57+K69+K77+K85+K92</f>
        <v>1333.1000000000033</v>
      </c>
      <c r="F96" s="45" t="s">
        <v>41</v>
      </c>
      <c r="G96" s="45" t="s">
        <v>42</v>
      </c>
      <c r="H96" s="46" t="s">
        <v>35</v>
      </c>
      <c r="I96" s="46" t="s">
        <v>44</v>
      </c>
      <c r="J96" s="45" t="s">
        <v>45</v>
      </c>
      <c r="K96" s="45" t="s">
        <v>43</v>
      </c>
    </row>
    <row r="97" spans="3:11" ht="15.5" x14ac:dyDescent="0.35">
      <c r="C97" s="37" t="s">
        <v>34</v>
      </c>
      <c r="D97" s="38">
        <f>G13</f>
        <v>99986.3</v>
      </c>
      <c r="F97" s="53" t="s">
        <v>4</v>
      </c>
      <c r="G97" s="35">
        <v>5360</v>
      </c>
      <c r="H97" s="35">
        <v>10</v>
      </c>
      <c r="I97" s="36">
        <f>H88</f>
        <v>5339.2</v>
      </c>
      <c r="J97" s="36">
        <f>I97-G97</f>
        <v>-20.800000000000182</v>
      </c>
      <c r="K97" s="43">
        <f t="shared" ref="K97:K105" si="46">I97/G97-1</f>
        <v>-3.8805970149253799E-3</v>
      </c>
    </row>
    <row r="98" spans="3:11" ht="30.5" x14ac:dyDescent="0.35">
      <c r="C98" s="39" t="s">
        <v>36</v>
      </c>
      <c r="D98" s="37">
        <v>10</v>
      </c>
      <c r="F98" s="53" t="s">
        <v>2</v>
      </c>
      <c r="G98" s="35">
        <v>2480.7999999999997</v>
      </c>
      <c r="H98" s="35">
        <v>10</v>
      </c>
      <c r="I98" s="36">
        <f>H89</f>
        <v>2506</v>
      </c>
      <c r="J98" s="36">
        <f t="shared" ref="J98:J105" si="47">I98-G98</f>
        <v>25.200000000000273</v>
      </c>
      <c r="K98" s="43">
        <f t="shared" si="46"/>
        <v>1.0158013544018241E-2</v>
      </c>
    </row>
    <row r="99" spans="3:11" ht="15.5" x14ac:dyDescent="0.35">
      <c r="C99" s="37" t="s">
        <v>37</v>
      </c>
      <c r="D99" s="40">
        <f>D96/D97</f>
        <v>1.3332826597243856E-2</v>
      </c>
      <c r="F99" s="53" t="s">
        <v>9</v>
      </c>
      <c r="G99" s="35">
        <v>3432.1</v>
      </c>
      <c r="H99" s="35">
        <v>7</v>
      </c>
      <c r="I99" s="36">
        <f>H62+H63</f>
        <v>3913.2000000000003</v>
      </c>
      <c r="J99" s="36">
        <f t="shared" si="47"/>
        <v>481.10000000000036</v>
      </c>
      <c r="K99" s="43">
        <f t="shared" si="46"/>
        <v>0.14017656828181013</v>
      </c>
    </row>
    <row r="100" spans="3:11" ht="15.5" x14ac:dyDescent="0.35">
      <c r="C100" s="37" t="s">
        <v>38</v>
      </c>
      <c r="D100" s="41">
        <f>EXP(D99*(10/252)-1)</f>
        <v>0.36807413047948895</v>
      </c>
      <c r="F100" s="53" t="s">
        <v>8</v>
      </c>
      <c r="G100" s="35">
        <v>837.9</v>
      </c>
      <c r="H100" s="35">
        <v>10</v>
      </c>
      <c r="I100" s="36">
        <f>H90</f>
        <v>831.6</v>
      </c>
      <c r="J100" s="36">
        <f t="shared" si="47"/>
        <v>-6.2999999999999545</v>
      </c>
      <c r="K100" s="43">
        <f t="shared" si="46"/>
        <v>-7.5187969924811471E-3</v>
      </c>
    </row>
    <row r="101" spans="3:11" ht="15.5" x14ac:dyDescent="0.35">
      <c r="F101" s="53" t="s">
        <v>6</v>
      </c>
      <c r="G101" s="35">
        <v>9948.0999999999985</v>
      </c>
      <c r="H101" s="35">
        <v>10</v>
      </c>
      <c r="I101" s="36">
        <f>H91</f>
        <v>9916.2999999999993</v>
      </c>
      <c r="J101" s="36">
        <f t="shared" si="47"/>
        <v>-31.799999999999272</v>
      </c>
      <c r="K101" s="43">
        <f t="shared" si="46"/>
        <v>-3.1965903036760279E-3</v>
      </c>
    </row>
    <row r="102" spans="3:11" ht="15.5" x14ac:dyDescent="0.35">
      <c r="F102" s="53" t="s">
        <v>10</v>
      </c>
      <c r="G102" s="35">
        <v>8911.1999999999989</v>
      </c>
      <c r="H102" s="35">
        <v>7</v>
      </c>
      <c r="I102" s="36">
        <f>H66</f>
        <v>9136.8000000000011</v>
      </c>
      <c r="J102" s="36">
        <f t="shared" si="47"/>
        <v>225.60000000000218</v>
      </c>
      <c r="K102" s="43">
        <f t="shared" si="46"/>
        <v>2.5316455696202889E-2</v>
      </c>
    </row>
    <row r="103" spans="3:11" ht="15.5" x14ac:dyDescent="0.35">
      <c r="F103" s="53" t="s">
        <v>3</v>
      </c>
      <c r="G103" s="35">
        <v>68529</v>
      </c>
      <c r="H103" s="35">
        <v>9</v>
      </c>
      <c r="I103" s="36">
        <f>H84</f>
        <v>69165</v>
      </c>
      <c r="J103" s="36">
        <f t="shared" si="47"/>
        <v>636</v>
      </c>
      <c r="K103" s="43">
        <f t="shared" si="46"/>
        <v>9.2807424593968069E-3</v>
      </c>
    </row>
    <row r="104" spans="3:11" ht="15.5" x14ac:dyDescent="0.35">
      <c r="F104" s="53" t="s">
        <v>11</v>
      </c>
      <c r="G104" s="35">
        <v>487.2</v>
      </c>
      <c r="H104" s="35">
        <v>7</v>
      </c>
      <c r="I104" s="36">
        <f>H68</f>
        <v>511.3</v>
      </c>
      <c r="J104" s="36">
        <f t="shared" si="47"/>
        <v>24.100000000000023</v>
      </c>
      <c r="K104" s="43">
        <f t="shared" si="46"/>
        <v>4.94663382594418E-2</v>
      </c>
    </row>
    <row r="105" spans="3:11" x14ac:dyDescent="0.3">
      <c r="F105" s="54" t="s">
        <v>27</v>
      </c>
      <c r="G105" s="55">
        <f>SUM(G97:G104)</f>
        <v>99986.3</v>
      </c>
      <c r="H105" s="55"/>
      <c r="I105" s="55">
        <f t="shared" ref="I105" si="48">SUM(I97:I104)</f>
        <v>101319.40000000001</v>
      </c>
      <c r="J105" s="36">
        <f t="shared" si="47"/>
        <v>1333.1000000000058</v>
      </c>
      <c r="K105" s="44">
        <f t="shared" si="46"/>
        <v>1.3332826597243885E-2</v>
      </c>
    </row>
    <row r="106" spans="3:11" x14ac:dyDescent="0.3">
      <c r="H106" s="42"/>
    </row>
    <row r="107" spans="3:11" x14ac:dyDescent="0.3">
      <c r="H107" s="42"/>
    </row>
    <row r="108" spans="3:11" x14ac:dyDescent="0.3">
      <c r="H108" s="42"/>
    </row>
    <row r="109" spans="3:11" x14ac:dyDescent="0.3">
      <c r="H109" s="42"/>
    </row>
    <row r="110" spans="3:11" x14ac:dyDescent="0.3">
      <c r="H110" s="42"/>
    </row>
    <row r="111" spans="3:11" x14ac:dyDescent="0.3">
      <c r="H111" s="42"/>
    </row>
    <row r="112" spans="3:11" x14ac:dyDescent="0.3">
      <c r="H112" s="42"/>
    </row>
    <row r="113" spans="8:8" x14ac:dyDescent="0.3">
      <c r="H113" s="42"/>
    </row>
  </sheetData>
  <mergeCells count="11">
    <mergeCell ref="B88:B92"/>
    <mergeCell ref="C95:D95"/>
    <mergeCell ref="F95:K95"/>
    <mergeCell ref="B80:B85"/>
    <mergeCell ref="B72:B77"/>
    <mergeCell ref="B60:B69"/>
    <mergeCell ref="B5:B13"/>
    <mergeCell ref="B16:B24"/>
    <mergeCell ref="B27:B35"/>
    <mergeCell ref="B38:B46"/>
    <mergeCell ref="B49:B57"/>
  </mergeCells>
  <conditionalFormatting sqref="K97:K105">
    <cfRule type="cellIs" dxfId="29" priority="1" operator="lessThan">
      <formula>0</formula>
    </cfRule>
    <cfRule type="cellIs" dxfId="28" priority="2" operator="greaterThan">
      <formula>0</formula>
    </cfRule>
  </conditionalFormatting>
  <conditionalFormatting sqref="L5:L12 L60:L68 L72:L76">
    <cfRule type="cellIs" dxfId="27" priority="39" operator="greaterThan">
      <formula>0.05</formula>
    </cfRule>
    <cfRule type="cellIs" dxfId="26" priority="40" operator="lessThan">
      <formula>0</formula>
    </cfRule>
    <cfRule type="cellIs" dxfId="25" priority="41" operator="greaterThan">
      <formula>0</formula>
    </cfRule>
    <cfRule type="cellIs" dxfId="24" priority="42" operator="greaterThan">
      <formula>0.05</formula>
    </cfRule>
  </conditionalFormatting>
  <conditionalFormatting sqref="L16:L23">
    <cfRule type="cellIs" dxfId="23" priority="35" operator="greaterThan">
      <formula>0.05</formula>
    </cfRule>
    <cfRule type="cellIs" dxfId="22" priority="36" operator="lessThan">
      <formula>0</formula>
    </cfRule>
    <cfRule type="cellIs" dxfId="21" priority="37" operator="greaterThan">
      <formula>0</formula>
    </cfRule>
    <cfRule type="cellIs" dxfId="20" priority="38" operator="greaterThan">
      <formula>0.05</formula>
    </cfRule>
  </conditionalFormatting>
  <conditionalFormatting sqref="L27:L34">
    <cfRule type="cellIs" dxfId="19" priority="27" operator="greaterThan">
      <formula>0.05</formula>
    </cfRule>
    <cfRule type="cellIs" dxfId="18" priority="28" operator="lessThan">
      <formula>0</formula>
    </cfRule>
    <cfRule type="cellIs" dxfId="17" priority="29" operator="greaterThan">
      <formula>0</formula>
    </cfRule>
    <cfRule type="cellIs" dxfId="16" priority="30" operator="greaterThan">
      <formula>0.05</formula>
    </cfRule>
  </conditionalFormatting>
  <conditionalFormatting sqref="L38:L45">
    <cfRule type="cellIs" dxfId="15" priority="23" operator="greaterThan">
      <formula>0.05</formula>
    </cfRule>
    <cfRule type="cellIs" dxfId="14" priority="24" operator="lessThan">
      <formula>0</formula>
    </cfRule>
    <cfRule type="cellIs" dxfId="13" priority="25" operator="greaterThan">
      <formula>0</formula>
    </cfRule>
    <cfRule type="cellIs" dxfId="12" priority="26" operator="greaterThan">
      <formula>0.05</formula>
    </cfRule>
  </conditionalFormatting>
  <conditionalFormatting sqref="L49:L56">
    <cfRule type="cellIs" dxfId="11" priority="19" operator="greaterThan">
      <formula>0.05</formula>
    </cfRule>
    <cfRule type="cellIs" dxfId="10" priority="20" operator="lessThan">
      <formula>0</formula>
    </cfRule>
    <cfRule type="cellIs" dxfId="9" priority="21" operator="greaterThan">
      <formula>0</formula>
    </cfRule>
    <cfRule type="cellIs" dxfId="8" priority="22" operator="greaterThan">
      <formula>0.05</formula>
    </cfRule>
  </conditionalFormatting>
  <conditionalFormatting sqref="L80:L84">
    <cfRule type="cellIs" dxfId="7" priority="7" operator="greaterThan">
      <formula>0.05</formula>
    </cfRule>
    <cfRule type="cellIs" dxfId="6" priority="8" operator="lessThan">
      <formula>0</formula>
    </cfRule>
    <cfRule type="cellIs" dxfId="5" priority="9" operator="greaterThan">
      <formula>0</formula>
    </cfRule>
    <cfRule type="cellIs" dxfId="4" priority="10" operator="greaterThan">
      <formula>0.05</formula>
    </cfRule>
  </conditionalFormatting>
  <conditionalFormatting sqref="L88:L91">
    <cfRule type="cellIs" dxfId="3" priority="3" operator="greaterThan">
      <formula>0.05</formula>
    </cfRule>
    <cfRule type="cellIs" dxfId="2" priority="4" operator="lessThan">
      <formula>0</formula>
    </cfRule>
    <cfRule type="cellIs" dxfId="1" priority="5" operator="greaterThan">
      <formula>0</formula>
    </cfRule>
    <cfRule type="cellIs" dxfId="0" priority="6" operator="greaterThan">
      <formula>0.05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95E4C-FE49-447F-A6E4-C06666FF86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</vt:lpstr>
      <vt:lpstr>Statistics</vt:lpstr>
      <vt:lpstr>Optimal Portfolio</vt:lpstr>
      <vt:lpstr>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LIKHON</dc:creator>
  <cp:lastModifiedBy>Office</cp:lastModifiedBy>
  <dcterms:created xsi:type="dcterms:W3CDTF">2015-06-05T18:17:20Z</dcterms:created>
  <dcterms:modified xsi:type="dcterms:W3CDTF">2025-08-14T11:26:26Z</dcterms:modified>
</cp:coreProperties>
</file>