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4/Practice Challenge/"/>
    </mc:Choice>
  </mc:AlternateContent>
  <xr:revisionPtr revIDLastSave="0" documentId="13_ncr:1_{31CF9CFF-09F3-1C43-9426-F02BDBF1D6DC}" xr6:coauthVersionLast="47" xr6:coauthVersionMax="47" xr10:uidLastSave="{00000000-0000-0000-0000-000000000000}"/>
  <workbookProtection lockStructure="1"/>
  <bookViews>
    <workbookView xWindow="0" yWindow="500" windowWidth="38400" windowHeight="21100" tabRatio="537" activeTab="2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externalReferences>
    <externalReference r:id="rId5"/>
  </externalReference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3" l="1"/>
  <c r="D36" i="13"/>
  <c r="B36" i="13"/>
  <c r="E36" i="13"/>
  <c r="E35" i="13"/>
  <c r="E34" i="13"/>
  <c r="C35" i="13"/>
  <c r="D35" i="13"/>
  <c r="B35" i="13"/>
  <c r="C34" i="13"/>
  <c r="D34" i="13"/>
  <c r="B34" i="13"/>
  <c r="C27" i="13"/>
  <c r="D27" i="13"/>
  <c r="E27" i="13"/>
  <c r="C28" i="13"/>
  <c r="D28" i="13"/>
  <c r="E28" i="13"/>
  <c r="D26" i="13"/>
  <c r="E26" i="13"/>
  <c r="C26" i="13"/>
  <c r="B27" i="13"/>
  <c r="B28" i="13"/>
  <c r="B26" i="13"/>
  <c r="M19" i="13"/>
  <c r="L19" i="13"/>
  <c r="K19" i="13"/>
  <c r="M18" i="13"/>
  <c r="L18" i="13"/>
  <c r="K18" i="13"/>
  <c r="F19" i="13" l="1"/>
  <c r="E19" i="13"/>
  <c r="F18" i="13"/>
  <c r="E18" i="13"/>
  <c r="D19" i="13"/>
  <c r="D18" i="13"/>
  <c r="B14" i="13"/>
  <c r="B15" i="13"/>
  <c r="B13" i="13"/>
  <c r="B6" i="13"/>
  <c r="B7" i="13"/>
  <c r="B5" i="13"/>
  <c r="R9" i="6"/>
  <c r="R10" i="6"/>
  <c r="R11" i="6"/>
  <c r="R12" i="6"/>
  <c r="B27" i="15" s="1"/>
  <c r="R13" i="6"/>
  <c r="B26" i="15" s="1"/>
  <c r="R14" i="6"/>
  <c r="C26" i="15" s="1"/>
  <c r="R15" i="6"/>
  <c r="R16" i="6"/>
  <c r="E28" i="15" s="1"/>
  <c r="R17" i="6"/>
  <c r="R18" i="6"/>
  <c r="R19" i="6"/>
  <c r="R20" i="6"/>
  <c r="R21" i="6"/>
  <c r="R22" i="6"/>
  <c r="D28" i="15" s="1"/>
  <c r="R23" i="6"/>
  <c r="R24" i="6"/>
  <c r="R25" i="6"/>
  <c r="R26" i="6"/>
  <c r="R27" i="6"/>
  <c r="R28" i="6"/>
  <c r="R29" i="6"/>
  <c r="E27" i="15" s="1"/>
  <c r="R30" i="6"/>
  <c r="R31" i="6"/>
  <c r="R32" i="6"/>
  <c r="R33" i="6"/>
  <c r="R34" i="6"/>
  <c r="R35" i="6"/>
  <c r="R36" i="6"/>
  <c r="R37" i="6"/>
  <c r="R38" i="6"/>
  <c r="R39" i="6"/>
  <c r="R40" i="6"/>
  <c r="C28" i="15" s="1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B28" i="15" s="1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J4" i="6"/>
  <c r="F6" i="6"/>
  <c r="E4" i="6"/>
  <c r="B6" i="15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E26" i="15"/>
  <c r="D27" i="15"/>
  <c r="C27" i="15"/>
  <c r="D26" i="15" l="1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<sst xmlns="http://schemas.openxmlformats.org/spreadsheetml/2006/main" count="1376" uniqueCount="597">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</sst>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 applyFill="1"/>
    <xf numFmtId="0" fontId="2" fillId="0" borderId="1" xfId="0" applyFont="1" applyBorder="1"/>
    <xf numFmtId="0" fontId="8" fillId="0" borderId="0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 applyAlignment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0" fillId="0" borderId="0" xfId="0" applyFill="1" applyAlignment="1">
      <alignment vertical="top" wrapText="1"/>
    </xf>
    <xf numFmtId="0" fontId="10" fillId="0" borderId="10" xfId="0" applyFont="1" applyFill="1" applyBorder="1" applyAlignment="1">
      <alignment horizontal="center" vertical="center"/>
    </xf>
    <xf numFmtId="0" fontId="0" fillId="0" borderId="10" xfId="0" applyFill="1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0" fontId="10" fillId="3" borderId="1" xfId="0" applyFont="1" applyFill="1" applyBorder="1" applyAlignment="1">
      <alignment horizontal="center" vertical="center" wrapText="1"/>
    </xf>
    <xf numFmtId="164" fontId="4" fillId="4" borderId="1" xfId="1" applyFont="1" applyFill="1" applyBorder="1"/>
    <xf numFmtId="0" fontId="0" fillId="0" borderId="0" xfId="0" applyFill="1" applyAlignment="1"/>
    <xf numFmtId="0" fontId="0" fillId="0" borderId="7" xfId="0" applyFill="1" applyBorder="1" applyAlignment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top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students by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Dashboard!$A$4:$A$7</c:f>
              <c:strCache>
                <c:ptCount val="4"/>
                <c:pt idx="0">
                  <c:v>Number of students by Campus</c:v>
                </c:pt>
                <c:pt idx="1">
                  <c:v>Melbourne</c:v>
                </c:pt>
                <c:pt idx="2">
                  <c:v>Sydney</c:v>
                </c:pt>
                <c:pt idx="3">
                  <c:v>Brisbane</c:v>
                </c:pt>
              </c:strCache>
            </c:strRef>
          </c:cat>
          <c:val>
            <c:numRef>
              <c:f>Dashboard!$B$4:$B$7</c:f>
              <c:numCache>
                <c:formatCode>General</c:formatCode>
                <c:ptCount val="4"/>
                <c:pt idx="1">
                  <c:v>83</c:v>
                </c:pt>
                <c:pt idx="2">
                  <c:v>124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0-7149-904D-5119481849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students by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Dashboard!$A$12:$A$15</c:f>
              <c:strCache>
                <c:ptCount val="4"/>
                <c:pt idx="0">
                  <c:v>Number of students by Course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Dashboard!$B$12:$B$15</c:f>
              <c:numCache>
                <c:formatCode>General</c:formatCode>
                <c:ptCount val="4"/>
                <c:pt idx="1">
                  <c:v>77</c:v>
                </c:pt>
                <c:pt idx="2">
                  <c:v>114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5-4F44-864B-1E8BB316AA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Dashboard!$A$26</c:f>
              <c:strCache>
                <c:ptCount val="1"/>
                <c:pt idx="0">
                  <c:v>Melbourne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Dashboard!$B$26:$E$26</c:f>
              <c:numCache>
                <c:formatCode>_-"$"* #,##0.00_-;\-"$"* #,##0.00_-;_-"$"* "-"??_-;_-@_-</c:formatCode>
                <c:ptCount val="4"/>
                <c:pt idx="0">
                  <c:v>2008800</c:v>
                </c:pt>
                <c:pt idx="1">
                  <c:v>572400</c:v>
                </c:pt>
                <c:pt idx="2">
                  <c:v>963900</c:v>
                </c:pt>
                <c:pt idx="3">
                  <c:v>472500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5-D743-A881-398C18B4D20A}"/>
            </c:ext>
          </c:extLst>
        </c:ser>
        <c:ser>
          <c:idx val="1"/>
          <c:order val="1"/>
          <c:tx>
            <c:strRef>
              <c:f>Dashboard!$A$27</c:f>
              <c:strCache>
                <c:ptCount val="1"/>
                <c:pt idx="0">
                  <c:v>Sydney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Dashboard!$B$27:$E$27</c:f>
              <c:numCache>
                <c:formatCode>_-"$"* #,##0.00_-;\-"$"* #,##0.00_-;_-"$"* "-"??_-;_-@_-</c:formatCode>
                <c:ptCount val="4"/>
                <c:pt idx="0">
                  <c:v>2983500</c:v>
                </c:pt>
                <c:pt idx="1">
                  <c:v>945000</c:v>
                </c:pt>
                <c:pt idx="2">
                  <c:v>1358100</c:v>
                </c:pt>
                <c:pt idx="3">
                  <c:v>680400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5-D743-A881-398C18B4D20A}"/>
            </c:ext>
          </c:extLst>
        </c:ser>
        <c:ser>
          <c:idx val="2"/>
          <c:order val="2"/>
          <c:tx>
            <c:strRef>
              <c:f>Dashboard!$A$28</c:f>
              <c:strCache>
                <c:ptCount val="1"/>
                <c:pt idx="0">
                  <c:v>Brisbane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Dashboard!$B$28:$E$28</c:f>
              <c:numCache>
                <c:formatCode>_-"$"* #,##0.00_-;\-"$"* #,##0.00_-;_-"$"* "-"??_-;_-@_-</c:formatCode>
                <c:ptCount val="4"/>
                <c:pt idx="0">
                  <c:v>1028700</c:v>
                </c:pt>
                <c:pt idx="1">
                  <c:v>318600</c:v>
                </c:pt>
                <c:pt idx="2">
                  <c:v>442800</c:v>
                </c:pt>
                <c:pt idx="3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5-D743-A881-398C18B4D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877792"/>
        <c:axId val="2113583728"/>
      </c:barChart>
      <c:catAx>
        <c:axId val="21138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2113583728"/>
        <c:crosses val="autoZero"/>
        <c:auto val="1"/>
        <c:lblAlgn val="ctr"/>
        <c:lblOffset val="100"/>
        <c:noMultiLvlLbl val="0"/>
      </c:catAx>
      <c:valAx>
        <c:axId val="21135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21138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1-7E41-BEF3-DFF7A69D6139}"/>
            </c:ext>
          </c:extLst>
        </c:ser>
        <c:ser>
          <c:idx val="1"/>
          <c:order val="1"/>
          <c:tx>
            <c:strRef>
              <c:f>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1-7E41-BEF3-DFF7A69D6139}"/>
            </c:ext>
          </c:extLst>
        </c:ser>
        <c:ser>
          <c:idx val="2"/>
          <c:order val="2"/>
          <c:tx>
            <c:strRef>
              <c:f>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1-7E41-BEF3-DFF7A69D6139}"/>
            </c:ext>
          </c:extLst>
        </c:ser>
        <c:ser>
          <c:idx val="3"/>
          <c:order val="3"/>
          <c:tx>
            <c:strRef>
              <c:f>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G"/>
                </a:p>
              </c:txPr>
            </c:trendlineLbl>
          </c:trendline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Dashboard!$E$34:$E$36</c:f>
              <c:numCache>
                <c:formatCode>General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D1-7E41-BEF3-DFF7A69D6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216463"/>
        <c:axId val="1911689376"/>
      </c:lineChart>
      <c:catAx>
        <c:axId val="27721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911689376"/>
        <c:crosses val="autoZero"/>
        <c:auto val="1"/>
        <c:lblAlgn val="ctr"/>
        <c:lblOffset val="100"/>
        <c:noMultiLvlLbl val="0"/>
      </c:catAx>
      <c:valAx>
        <c:axId val="1911689376"/>
        <c:scaling>
          <c:orientation val="minMax"/>
          <c:min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27721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[1]Dashboard!$A$33</c:f>
          <c:strCache>
            <c:ptCount val="1"/>
            <c:pt idx="0">
              <c:v>Number of units by Semester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[1]Dashboard!$B$34:$B$36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1-544B-A20B-7CEB4BC69A5B}"/>
            </c:ext>
          </c:extLst>
        </c:ser>
        <c:ser>
          <c:idx val="1"/>
          <c:order val="1"/>
          <c:tx>
            <c:strRef>
              <c:f>[1]Dashboard!$C$33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[1]Dashboard!$C$34:$C$36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1-544B-A20B-7CEB4BC69A5B}"/>
            </c:ext>
          </c:extLst>
        </c:ser>
        <c:ser>
          <c:idx val="2"/>
          <c:order val="2"/>
          <c:tx>
            <c:strRef>
              <c:f>[1]Dashboard!$D$33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[1]Dashboard!$D$34:$D$36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1-544B-A20B-7CEB4BC6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0221920"/>
        <c:axId val="669463056"/>
      </c:barChart>
      <c:lineChart>
        <c:grouping val="standard"/>
        <c:varyColors val="0"/>
        <c:ser>
          <c:idx val="3"/>
          <c:order val="3"/>
          <c:tx>
            <c:strRef>
              <c:f>[1]Dashboard!$E$33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[1]Dashboard!$E$34:$E$36</c:f>
              <c:numCache>
                <c:formatCode>_-"$"* #,##0.00_-;\-"$"* #,##0.00_-;_-"$"* "-"??_-;_-@_-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71-544B-A20B-7CEB4BC6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38064"/>
        <c:axId val="553441632"/>
      </c:lineChart>
      <c:catAx>
        <c:axId val="4402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669463056"/>
        <c:crosses val="autoZero"/>
        <c:auto val="1"/>
        <c:lblAlgn val="ctr"/>
        <c:lblOffset val="100"/>
        <c:noMultiLvlLbl val="0"/>
      </c:catAx>
      <c:valAx>
        <c:axId val="6694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40221920"/>
        <c:crosses val="autoZero"/>
        <c:crossBetween val="between"/>
      </c:valAx>
      <c:valAx>
        <c:axId val="553441632"/>
        <c:scaling>
          <c:orientation val="minMax"/>
        </c:scaling>
        <c:delete val="0"/>
        <c:axPos val="r"/>
        <c:numFmt formatCode="_-&quot;$&quot;* #,##0.00_-;\-&quot;$&quot;* #,##0.0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55638064"/>
        <c:crosses val="max"/>
        <c:crossBetween val="between"/>
      </c:valAx>
      <c:catAx>
        <c:axId val="55563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44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755650</xdr:colOff>
      <xdr:row>3</xdr:row>
      <xdr:rowOff>203200</xdr:rowOff>
    </xdr:from>
    <xdr:to>
      <xdr:col>7</xdr:col>
      <xdr:colOff>82550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B6815-EAF6-FB45-88B7-285E6DFA5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3</xdr:row>
      <xdr:rowOff>215900</xdr:rowOff>
    </xdr:from>
    <xdr:to>
      <xdr:col>12</xdr:col>
      <xdr:colOff>584200</xdr:colOff>
      <xdr:row>15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01C05-D7DF-3E40-9938-8D0DC0CC5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714488</xdr:colOff>
      <xdr:row>16</xdr:row>
      <xdr:rowOff>179351</xdr:rowOff>
    </xdr:from>
    <xdr:to>
      <xdr:col>11</xdr:col>
      <xdr:colOff>33788</xdr:colOff>
      <xdr:row>17</xdr:row>
      <xdr:rowOff>152428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75D77228-813A-3B4F-B234-CAFCB06C4890}"/>
            </a:ext>
          </a:extLst>
        </xdr:cNvPr>
        <xdr:cNvSpPr/>
      </xdr:nvSpPr>
      <xdr:spPr>
        <a:xfrm rot="17885345">
          <a:off x="10719049" y="3827290"/>
          <a:ext cx="277877" cy="3734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714488</xdr:colOff>
      <xdr:row>16</xdr:row>
      <xdr:rowOff>179351</xdr:rowOff>
    </xdr:from>
    <xdr:to>
      <xdr:col>12</xdr:col>
      <xdr:colOff>33788</xdr:colOff>
      <xdr:row>17</xdr:row>
      <xdr:rowOff>152428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DBDE3B5-46A7-9C4C-9E93-E8AB10A0A988}"/>
            </a:ext>
          </a:extLst>
        </xdr:cNvPr>
        <xdr:cNvSpPr/>
      </xdr:nvSpPr>
      <xdr:spPr>
        <a:xfrm rot="17885345">
          <a:off x="10719049" y="3827290"/>
          <a:ext cx="277877" cy="3734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714488</xdr:colOff>
      <xdr:row>16</xdr:row>
      <xdr:rowOff>179351</xdr:rowOff>
    </xdr:from>
    <xdr:to>
      <xdr:col>13</xdr:col>
      <xdr:colOff>33788</xdr:colOff>
      <xdr:row>17</xdr:row>
      <xdr:rowOff>152428</xdr:rowOff>
    </xdr:to>
    <xdr:sp macro="" textlink="">
      <xdr:nvSpPr>
        <xdr:cNvPr id="28" name="Down Arrow 27">
          <a:extLst>
            <a:ext uri="{FF2B5EF4-FFF2-40B4-BE49-F238E27FC236}">
              <a16:creationId xmlns:a16="http://schemas.microsoft.com/office/drawing/2014/main" id="{EA1E8CA1-7563-BD4A-B5E6-422A004CA4D9}"/>
            </a:ext>
          </a:extLst>
        </xdr:cNvPr>
        <xdr:cNvSpPr/>
      </xdr:nvSpPr>
      <xdr:spPr>
        <a:xfrm rot="17885345">
          <a:off x="11677899" y="3922540"/>
          <a:ext cx="277877" cy="18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1080564</xdr:colOff>
      <xdr:row>24</xdr:row>
      <xdr:rowOff>72227</xdr:rowOff>
    </xdr:from>
    <xdr:to>
      <xdr:col>10</xdr:col>
      <xdr:colOff>757033</xdr:colOff>
      <xdr:row>28</xdr:row>
      <xdr:rowOff>1658947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7DD226-A323-FE46-8E51-A9EA945E2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115647</xdr:colOff>
      <xdr:row>41</xdr:row>
      <xdr:rowOff>150271</xdr:rowOff>
    </xdr:from>
    <xdr:to>
      <xdr:col>5</xdr:col>
      <xdr:colOff>90105</xdr:colOff>
      <xdr:row>56</xdr:row>
      <xdr:rowOff>20007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77B10B-1492-D441-B09E-F8668C41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1142290</xdr:colOff>
      <xdr:row>32</xdr:row>
      <xdr:rowOff>63855</xdr:rowOff>
    </xdr:from>
    <xdr:to>
      <xdr:col>11</xdr:col>
      <xdr:colOff>524673</xdr:colOff>
      <xdr:row>44</xdr:row>
      <xdr:rowOff>136536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3D57369-BB0B-DC49-8A63-264DD6D96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hamed/Desktop/_828fea7066b7eae714d4342077263cbc_C2-W4-Practice-Challenge-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"/>
      <sheetName val="Students-database"/>
      <sheetName val="Dashboard"/>
      <sheetName val="Calcs"/>
    </sheetNames>
    <sheetDataSet>
      <sheetData sheetId="0"/>
      <sheetData sheetId="1"/>
      <sheetData sheetId="2">
        <row r="33">
          <cell r="A33" t="str">
            <v>Number of units by Semester</v>
          </cell>
          <cell r="B33" t="str">
            <v>Accounting</v>
          </cell>
          <cell r="C33" t="str">
            <v>Business</v>
          </cell>
          <cell r="D33" t="str">
            <v>Marketing</v>
          </cell>
          <cell r="E33" t="str">
            <v>Total student payments</v>
          </cell>
        </row>
        <row r="34">
          <cell r="A34" t="str">
            <v>Semester 1</v>
          </cell>
          <cell r="B34">
            <v>226</v>
          </cell>
          <cell r="C34">
            <v>358</v>
          </cell>
          <cell r="D34">
            <v>169</v>
          </cell>
          <cell r="E34">
            <v>2033100</v>
          </cell>
        </row>
        <row r="35">
          <cell r="A35" t="str">
            <v>Semester 2</v>
          </cell>
          <cell r="B35">
            <v>199</v>
          </cell>
          <cell r="C35">
            <v>276</v>
          </cell>
          <cell r="D35">
            <v>156</v>
          </cell>
          <cell r="E35">
            <v>1703700</v>
          </cell>
        </row>
        <row r="36">
          <cell r="A36" t="str">
            <v>Semester 3</v>
          </cell>
          <cell r="B36">
            <v>255</v>
          </cell>
          <cell r="C36">
            <v>390</v>
          </cell>
          <cell r="D36">
            <v>201</v>
          </cell>
          <cell r="E36">
            <v>2284200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opLeftCell="A17" zoomScale="187" zoomScaleNormal="187" workbookViewId="0">
      <selection activeCell="D15" sqref="D15"/>
    </sheetView>
  </sheetViews>
  <sheetFormatPr baseColWidth="10" defaultColWidth="9.83203125" defaultRowHeight="15"/>
  <cols>
    <col min="1" max="8" width="9.83203125" style="36"/>
    <col min="9" max="12" width="12.33203125" style="36" customWidth="1"/>
    <col min="13" max="13" width="39.5" style="36" customWidth="1"/>
    <col min="14" max="16" width="12.33203125" style="36" customWidth="1"/>
    <col min="17" max="16384" width="9.83203125" style="36"/>
  </cols>
  <sheetData>
    <row r="1" spans="1:16">
      <c r="H1" s="41"/>
    </row>
    <row r="2" spans="1:16" ht="35">
      <c r="H2" s="48" t="s">
        <v>292</v>
      </c>
      <c r="I2" s="49"/>
      <c r="J2" s="49"/>
      <c r="K2" s="49"/>
      <c r="L2" s="49"/>
      <c r="M2" s="49"/>
      <c r="N2" s="49"/>
      <c r="O2" s="49"/>
      <c r="P2" s="49"/>
    </row>
    <row r="3" spans="1:16">
      <c r="H3" s="41"/>
    </row>
    <row r="4" spans="1:16" ht="30">
      <c r="H4" s="50" t="s">
        <v>293</v>
      </c>
      <c r="I4" s="51"/>
      <c r="J4" s="51"/>
      <c r="K4" s="51"/>
      <c r="L4" s="51"/>
      <c r="M4" s="51"/>
      <c r="N4" s="51"/>
      <c r="O4" s="51"/>
      <c r="P4" s="51"/>
    </row>
    <row r="5" spans="1:16" ht="16" thickBot="1">
      <c r="H5" s="41"/>
    </row>
    <row r="6" spans="1:16" ht="32" thickBot="1">
      <c r="H6" s="41"/>
      <c r="I6" s="52" t="s">
        <v>291</v>
      </c>
      <c r="J6" s="53"/>
      <c r="K6" s="53"/>
      <c r="L6" s="53"/>
      <c r="M6" s="53"/>
      <c r="N6" s="53"/>
      <c r="O6" s="54"/>
      <c r="P6" s="39"/>
    </row>
    <row r="7" spans="1:16" customFormat="1"/>
    <row r="8" spans="1:16" customFormat="1"/>
    <row r="9" spans="1:16" customFormat="1"/>
    <row r="10" spans="1:16" ht="19" thickBot="1">
      <c r="A10" s="40" t="s">
        <v>294</v>
      </c>
      <c r="B10" s="40"/>
      <c r="C10" s="40"/>
      <c r="D10" s="40"/>
      <c r="E10" s="40"/>
      <c r="F10" s="40"/>
      <c r="G10" s="40"/>
      <c r="H10" s="39"/>
      <c r="I10"/>
      <c r="J10"/>
      <c r="K10"/>
      <c r="L10"/>
      <c r="M10"/>
      <c r="N10"/>
      <c r="O10"/>
      <c r="P10"/>
    </row>
    <row r="11" spans="1:16" ht="12.5" customHeight="1" thickTop="1">
      <c r="A11" s="38"/>
      <c r="B11" s="38"/>
      <c r="C11" s="38"/>
      <c r="D11" s="38"/>
      <c r="E11" s="38"/>
      <c r="F11" s="38"/>
      <c r="G11" s="38"/>
      <c r="H11" s="38"/>
      <c r="I11"/>
      <c r="J11"/>
      <c r="K11"/>
      <c r="L11"/>
      <c r="M11"/>
      <c r="N11"/>
      <c r="O11"/>
      <c r="P11"/>
    </row>
    <row r="12" spans="1:16" ht="50" customHeight="1">
      <c r="A12" s="55" t="s">
        <v>558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</row>
    <row r="13" spans="1:16" customFormat="1" ht="9" customHeight="1"/>
    <row r="14" spans="1:16" customFormat="1" ht="5.5" customHeight="1"/>
    <row r="15" spans="1:16" ht="19" thickBot="1">
      <c r="A15" s="40" t="s">
        <v>290</v>
      </c>
      <c r="B15" s="40"/>
      <c r="C15" s="40"/>
      <c r="D15" s="40"/>
      <c r="E15" s="40"/>
      <c r="F15" s="40"/>
      <c r="G15" s="40"/>
      <c r="H15" s="39"/>
      <c r="I15" s="37"/>
      <c r="M15" s="23"/>
    </row>
    <row r="16" spans="1:16" ht="10.5" customHeight="1" thickTop="1">
      <c r="A16" s="38"/>
      <c r="B16" s="38"/>
      <c r="C16" s="38"/>
      <c r="D16" s="38"/>
      <c r="E16" s="38"/>
      <c r="F16" s="38"/>
      <c r="G16" s="38"/>
      <c r="H16" s="38"/>
      <c r="I16" s="37"/>
    </row>
    <row r="17" spans="1:2" customFormat="1">
      <c r="A17" t="s">
        <v>559</v>
      </c>
    </row>
    <row r="18" spans="1:2" customFormat="1"/>
    <row r="19" spans="1:2" customFormat="1">
      <c r="A19" t="s">
        <v>289</v>
      </c>
    </row>
    <row r="20" spans="1:2" customFormat="1">
      <c r="A20" t="s">
        <v>288</v>
      </c>
    </row>
    <row r="21" spans="1:2" customFormat="1"/>
    <row r="22" spans="1:2" customFormat="1">
      <c r="A22" t="s">
        <v>564</v>
      </c>
    </row>
    <row r="23" spans="1:2" customFormat="1"/>
    <row r="24" spans="1:2" customFormat="1">
      <c r="A24" s="36">
        <v>1</v>
      </c>
      <c r="B24" t="s">
        <v>563</v>
      </c>
    </row>
    <row r="25" spans="1:2">
      <c r="A25" s="36">
        <v>2</v>
      </c>
      <c r="B25" s="43" t="s">
        <v>560</v>
      </c>
    </row>
    <row r="26" spans="1:2">
      <c r="A26" s="36">
        <v>3</v>
      </c>
      <c r="B26" s="43" t="s">
        <v>562</v>
      </c>
    </row>
    <row r="27" spans="1:2">
      <c r="A27" s="36">
        <v>4</v>
      </c>
      <c r="B27" s="43" t="s">
        <v>565</v>
      </c>
    </row>
    <row r="28" spans="1:2">
      <c r="A28" s="36">
        <v>5</v>
      </c>
      <c r="B28" s="43" t="s">
        <v>295</v>
      </c>
    </row>
    <row r="29" spans="1:2">
      <c r="A29" s="36">
        <v>6</v>
      </c>
      <c r="B29" s="43" t="s">
        <v>566</v>
      </c>
    </row>
    <row r="30" spans="1:2">
      <c r="A30" s="36">
        <v>7</v>
      </c>
      <c r="B30" s="43" t="s">
        <v>567</v>
      </c>
    </row>
    <row r="31" spans="1:2">
      <c r="A31" s="36">
        <v>8</v>
      </c>
      <c r="B31" s="43" t="s">
        <v>568</v>
      </c>
    </row>
    <row r="32" spans="1:2">
      <c r="A32" s="36">
        <v>9</v>
      </c>
      <c r="B32" s="43" t="s">
        <v>569</v>
      </c>
    </row>
    <row r="33" spans="1:2">
      <c r="A33" s="36">
        <v>10</v>
      </c>
      <c r="B33" s="43" t="s">
        <v>570</v>
      </c>
    </row>
    <row r="34" spans="1:2">
      <c r="A34" s="36">
        <v>11</v>
      </c>
      <c r="B34" s="43" t="s">
        <v>571</v>
      </c>
    </row>
    <row r="35" spans="1:2">
      <c r="A35" s="36">
        <v>12</v>
      </c>
      <c r="B35" s="43" t="s">
        <v>572</v>
      </c>
    </row>
    <row r="36" spans="1:2">
      <c r="A36" s="36">
        <v>13</v>
      </c>
      <c r="B36" s="43" t="s">
        <v>573</v>
      </c>
    </row>
    <row r="37" spans="1:2">
      <c r="A37" s="36">
        <v>14</v>
      </c>
      <c r="B37" s="43" t="s">
        <v>557</v>
      </c>
    </row>
    <row r="38" spans="1:2">
      <c r="A38" s="36">
        <v>15</v>
      </c>
      <c r="B38" s="43" t="s">
        <v>595</v>
      </c>
    </row>
    <row r="39" spans="1:2">
      <c r="A39" s="36">
        <v>16</v>
      </c>
      <c r="B39" s="43" t="s">
        <v>596</v>
      </c>
    </row>
    <row r="40" spans="1:2">
      <c r="A40" s="36">
        <v>17</v>
      </c>
      <c r="B40" s="43" t="s">
        <v>574</v>
      </c>
    </row>
    <row r="41" spans="1:2">
      <c r="A41" s="36">
        <v>18</v>
      </c>
      <c r="B41" s="43" t="s">
        <v>556</v>
      </c>
    </row>
    <row r="42" spans="1:2">
      <c r="A42" s="36">
        <v>19</v>
      </c>
      <c r="B42" s="43" t="s">
        <v>554</v>
      </c>
    </row>
    <row r="43" spans="1:2" customFormat="1"/>
    <row r="44" spans="1:2" customFormat="1">
      <c r="A44" t="s">
        <v>287</v>
      </c>
    </row>
    <row r="45" spans="1:2" customFormat="1"/>
    <row r="48" spans="1:2">
      <c r="A48" s="19"/>
    </row>
    <row r="49" spans="1:1">
      <c r="A49" s="42"/>
    </row>
    <row r="50" spans="1:1">
      <c r="A50" s="42"/>
    </row>
    <row r="51" spans="1:1">
      <c r="A51" s="19"/>
    </row>
    <row r="52" spans="1:1">
      <c r="A52" s="19"/>
    </row>
    <row r="53" spans="1:1">
      <c r="A53" s="19"/>
    </row>
    <row r="54" spans="1:1">
      <c r="A54" s="19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workbookViewId="0">
      <selection activeCell="M20" sqref="M20"/>
    </sheetView>
  </sheetViews>
  <sheetFormatPr baseColWidth="10" defaultColWidth="8.83203125" defaultRowHeight="15"/>
  <cols>
    <col min="1" max="1" width="2.5" customWidth="1"/>
    <col min="2" max="2" width="2.1640625" customWidth="1"/>
    <col min="3" max="3" width="9.5" style="1" bestFit="1" customWidth="1"/>
    <col min="4" max="4" width="22.83203125" bestFit="1" customWidth="1"/>
    <col min="5" max="5" width="10.83203125" bestFit="1" customWidth="1"/>
    <col min="6" max="6" width="15.6640625" customWidth="1"/>
    <col min="7" max="7" width="13.83203125" customWidth="1"/>
    <col min="8" max="8" width="12.1640625" style="1" customWidth="1"/>
    <col min="9" max="9" width="16.33203125" style="1" customWidth="1"/>
    <col min="10" max="14" width="11.33203125" style="1" customWidth="1"/>
    <col min="15" max="17" width="11.33203125" customWidth="1"/>
    <col min="18" max="18" width="37.1640625" customWidth="1"/>
  </cols>
  <sheetData>
    <row r="1" spans="3:18" ht="15" customHeight="1">
      <c r="D1" s="57" t="s">
        <v>575</v>
      </c>
      <c r="E1" s="57"/>
      <c r="H1" s="57" t="s">
        <v>577</v>
      </c>
      <c r="I1" s="57"/>
      <c r="J1" s="57"/>
      <c r="K1"/>
      <c r="L1"/>
      <c r="M1"/>
      <c r="N1"/>
    </row>
    <row r="2" spans="3:18">
      <c r="D2" s="57"/>
      <c r="E2" s="57"/>
      <c r="H2" s="57"/>
      <c r="I2" s="57"/>
      <c r="J2" s="57"/>
      <c r="K2"/>
      <c r="L2"/>
      <c r="M2"/>
      <c r="N2"/>
    </row>
    <row r="3" spans="3:18" ht="15" customHeight="1">
      <c r="D3" s="63"/>
      <c r="E3" s="63"/>
      <c r="F3" s="46"/>
      <c r="H3" s="57"/>
      <c r="I3" s="57"/>
      <c r="J3" s="57"/>
      <c r="K3"/>
      <c r="L3"/>
      <c r="M3"/>
      <c r="N3"/>
      <c r="Q3" s="56" t="s">
        <v>578</v>
      </c>
      <c r="R3" s="56"/>
    </row>
    <row r="4" spans="3:18" ht="19">
      <c r="C4" s="62" t="s">
        <v>271</v>
      </c>
      <c r="D4" s="62"/>
      <c r="E4" s="13">
        <f>COUNTA(Student_number)</f>
        <v>248</v>
      </c>
      <c r="F4" s="47"/>
      <c r="G4" s="30"/>
      <c r="H4" s="58" t="s">
        <v>561</v>
      </c>
      <c r="I4" s="59"/>
      <c r="J4" s="13">
        <f>SUM(Purchased_books)</f>
        <v>1535</v>
      </c>
      <c r="K4"/>
      <c r="L4" s="64" t="s">
        <v>579</v>
      </c>
      <c r="M4" s="64"/>
      <c r="N4" s="64"/>
      <c r="Q4" s="56"/>
      <c r="R4" s="56"/>
    </row>
    <row r="5" spans="3:18">
      <c r="F5" s="29" t="s">
        <v>285</v>
      </c>
      <c r="K5"/>
      <c r="L5" s="64"/>
      <c r="M5" s="64"/>
      <c r="N5" s="64"/>
      <c r="Q5" s="56"/>
      <c r="R5" s="56"/>
    </row>
    <row r="6" spans="3:18">
      <c r="D6" s="60" t="s">
        <v>576</v>
      </c>
      <c r="E6" s="61"/>
      <c r="F6" s="13">
        <f>COUNTBLANK(Nationality)</f>
        <v>3</v>
      </c>
      <c r="K6"/>
      <c r="L6"/>
      <c r="M6"/>
      <c r="N6"/>
      <c r="Q6" s="22"/>
      <c r="R6" s="22"/>
    </row>
    <row r="7" spans="3:18" s="2" customFormat="1" ht="45">
      <c r="C7" s="9" t="s">
        <v>3</v>
      </c>
      <c r="D7" s="10" t="s">
        <v>4</v>
      </c>
      <c r="E7" s="10" t="s">
        <v>1</v>
      </c>
      <c r="F7" s="10" t="s">
        <v>5</v>
      </c>
      <c r="G7" s="10" t="s">
        <v>2</v>
      </c>
      <c r="H7" s="11" t="s">
        <v>272</v>
      </c>
      <c r="I7" s="11" t="s">
        <v>297</v>
      </c>
      <c r="J7" s="11" t="s">
        <v>298</v>
      </c>
      <c r="K7" s="11" t="s">
        <v>299</v>
      </c>
      <c r="L7" s="11" t="s">
        <v>282</v>
      </c>
      <c r="M7" s="11" t="s">
        <v>300</v>
      </c>
      <c r="N7" s="11" t="s">
        <v>301</v>
      </c>
      <c r="O7" s="11" t="s">
        <v>279</v>
      </c>
      <c r="P7" s="11" t="s">
        <v>280</v>
      </c>
      <c r="Q7" s="11" t="s">
        <v>281</v>
      </c>
      <c r="R7" s="11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8">
        <v>2700</v>
      </c>
      <c r="P8" s="8">
        <v>10800</v>
      </c>
      <c r="Q8" s="8">
        <v>13500</v>
      </c>
      <c r="R8" s="45">
        <f>SUM(_xlfn.SINGLE(Payment_Semester_1),_xlfn.SINGLE(Payment_Semester_2),_xlfn.SINGLE(Payment_Semester_3))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8">
        <v>2700</v>
      </c>
      <c r="P9" s="8">
        <v>2700</v>
      </c>
      <c r="Q9" s="8">
        <v>10800</v>
      </c>
      <c r="R9" s="45">
        <f>SUM(_xlfn.SINGLE(Payment_Semester_1),_xlfn.SINGLE(Payment_Semester_2),_xlfn.SINGLE(Payment_Semester_3))</f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8">
        <v>10800</v>
      </c>
      <c r="P10" s="8">
        <v>10800</v>
      </c>
      <c r="Q10" s="8">
        <v>10800</v>
      </c>
      <c r="R10" s="45">
        <f>SUM(_xlfn.SINGLE(Payment_Semester_1),_xlfn.SINGLE(Payment_Semester_2),_xlfn.SINGLE(Payment_Semester_3))</f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8">
        <v>5400</v>
      </c>
      <c r="P11" s="8">
        <v>2700</v>
      </c>
      <c r="Q11" s="8">
        <v>13500</v>
      </c>
      <c r="R11" s="45">
        <f>SUM(_xlfn.SINGLE(Payment_Semester_1),_xlfn.SINGLE(Payment_Semester_2),_xlfn.SINGLE(Payment_Semester_3))</f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8">
        <v>13500</v>
      </c>
      <c r="P12" s="8">
        <v>2700</v>
      </c>
      <c r="Q12" s="8">
        <v>5400</v>
      </c>
      <c r="R12" s="45">
        <f>SUM(_xlfn.SINGLE(Payment_Semester_1),_xlfn.SINGLE(Payment_Semester_2),_xlfn.SINGLE(Payment_Semester_3))</f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8">
        <v>13500</v>
      </c>
      <c r="P13" s="8">
        <v>2700</v>
      </c>
      <c r="Q13" s="8">
        <v>10800</v>
      </c>
      <c r="R13" s="45">
        <f>SUM(_xlfn.SINGLE(Payment_Semester_1),_xlfn.SINGLE(Payment_Semester_2),_xlfn.SINGLE(Payment_Semester_3))</f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8">
        <v>5400</v>
      </c>
      <c r="P14" s="8">
        <v>5400</v>
      </c>
      <c r="Q14" s="8">
        <v>8100</v>
      </c>
      <c r="R14" s="45">
        <f>SUM(_xlfn.SINGLE(Payment_Semester_1),_xlfn.SINGLE(Payment_Semester_2),_xlfn.SINGLE(Payment_Semester_3))</f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8">
        <v>8100</v>
      </c>
      <c r="P15" s="8">
        <v>8100</v>
      </c>
      <c r="Q15" s="8">
        <v>8100</v>
      </c>
      <c r="R15" s="45">
        <f>SUM(_xlfn.SINGLE(Payment_Semester_1),_xlfn.SINGLE(Payment_Semester_2),_xlfn.SINGLE(Payment_Semester_3))</f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8">
        <v>8100</v>
      </c>
      <c r="P16" s="8">
        <v>2700</v>
      </c>
      <c r="Q16" s="8">
        <v>8100</v>
      </c>
      <c r="R16" s="45">
        <f>SUM(_xlfn.SINGLE(Payment_Semester_1),_xlfn.SINGLE(Payment_Semester_2),_xlfn.SINGLE(Payment_Semester_3))</f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8">
        <v>2700</v>
      </c>
      <c r="P17" s="8">
        <v>10800</v>
      </c>
      <c r="Q17" s="8">
        <v>10800</v>
      </c>
      <c r="R17" s="45">
        <f>SUM(_xlfn.SINGLE(Payment_Semester_1),_xlfn.SINGLE(Payment_Semester_2),_xlfn.SINGLE(Payment_Semester_3))</f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8">
        <v>2700</v>
      </c>
      <c r="P18" s="8">
        <v>8100</v>
      </c>
      <c r="Q18" s="8">
        <v>10800</v>
      </c>
      <c r="R18" s="45">
        <f>SUM(_xlfn.SINGLE(Payment_Semester_1),_xlfn.SINGLE(Payment_Semester_2),_xlfn.SINGLE(Payment_Semester_3))</f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8">
        <v>8100</v>
      </c>
      <c r="P19" s="8">
        <v>8100</v>
      </c>
      <c r="Q19" s="8">
        <v>13500</v>
      </c>
      <c r="R19" s="45">
        <f>SUM(_xlfn.SINGLE(Payment_Semester_1),_xlfn.SINGLE(Payment_Semester_2),_xlfn.SINGLE(Payment_Semester_3))</f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8">
        <v>8100</v>
      </c>
      <c r="P20" s="8">
        <v>8100</v>
      </c>
      <c r="Q20" s="8">
        <v>10800</v>
      </c>
      <c r="R20" s="45">
        <f>SUM(_xlfn.SINGLE(Payment_Semester_1),_xlfn.SINGLE(Payment_Semester_2),_xlfn.SINGLE(Payment_Semester_3))</f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8">
        <v>8100</v>
      </c>
      <c r="P21" s="8">
        <v>5400</v>
      </c>
      <c r="Q21" s="8">
        <v>8100</v>
      </c>
      <c r="R21" s="45">
        <f>SUM(_xlfn.SINGLE(Payment_Semester_1),_xlfn.SINGLE(Payment_Semester_2),_xlfn.SINGLE(Payment_Semester_3))</f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8">
        <v>13500</v>
      </c>
      <c r="P22" s="8">
        <v>8100</v>
      </c>
      <c r="Q22" s="8">
        <v>13500</v>
      </c>
      <c r="R22" s="45">
        <f>SUM(_xlfn.SINGLE(Payment_Semester_1),_xlfn.SINGLE(Payment_Semester_2),_xlfn.SINGLE(Payment_Semester_3))</f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8">
        <v>5400</v>
      </c>
      <c r="P23" s="8">
        <v>2700</v>
      </c>
      <c r="Q23" s="8">
        <v>10800</v>
      </c>
      <c r="R23" s="45">
        <f>SUM(_xlfn.SINGLE(Payment_Semester_1),_xlfn.SINGLE(Payment_Semester_2),_xlfn.SINGLE(Payment_Semester_3))</f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8">
        <v>8100</v>
      </c>
      <c r="P24" s="8">
        <v>10800</v>
      </c>
      <c r="Q24" s="8">
        <v>10800</v>
      </c>
      <c r="R24" s="45">
        <f>SUM(_xlfn.SINGLE(Payment_Semester_1),_xlfn.SINGLE(Payment_Semester_2),_xlfn.SINGLE(Payment_Semester_3))</f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8">
        <v>8100</v>
      </c>
      <c r="P25" s="8">
        <v>10800</v>
      </c>
      <c r="Q25" s="8">
        <v>5400</v>
      </c>
      <c r="R25" s="45">
        <f>SUM(_xlfn.SINGLE(Payment_Semester_1),_xlfn.SINGLE(Payment_Semester_2),_xlfn.SINGLE(Payment_Semester_3))</f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8">
        <v>5400</v>
      </c>
      <c r="P26" s="8">
        <v>5400</v>
      </c>
      <c r="Q26" s="8">
        <v>5400</v>
      </c>
      <c r="R26" s="45">
        <f>SUM(_xlfn.SINGLE(Payment_Semester_1),_xlfn.SINGLE(Payment_Semester_2),_xlfn.SINGLE(Payment_Semester_3))</f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8">
        <v>10800</v>
      </c>
      <c r="P27" s="8">
        <v>2700</v>
      </c>
      <c r="Q27" s="8">
        <v>5400</v>
      </c>
      <c r="R27" s="45">
        <f>SUM(_xlfn.SINGLE(Payment_Semester_1),_xlfn.SINGLE(Payment_Semester_2),_xlfn.SINGLE(Payment_Semester_3))</f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8">
        <v>2700</v>
      </c>
      <c r="P28" s="8">
        <v>8100</v>
      </c>
      <c r="Q28" s="8">
        <v>8100</v>
      </c>
      <c r="R28" s="45">
        <f>SUM(_xlfn.SINGLE(Payment_Semester_1),_xlfn.SINGLE(Payment_Semester_2),_xlfn.SINGLE(Payment_Semester_3))</f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8">
        <v>2700</v>
      </c>
      <c r="P29" s="8">
        <v>5400</v>
      </c>
      <c r="Q29" s="8">
        <v>10800</v>
      </c>
      <c r="R29" s="45">
        <f>SUM(_xlfn.SINGLE(Payment_Semester_1),_xlfn.SINGLE(Payment_Semester_2),_xlfn.SINGLE(Payment_Semester_3))</f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8">
        <v>13500</v>
      </c>
      <c r="P30" s="8">
        <v>10800</v>
      </c>
      <c r="Q30" s="8">
        <v>8100</v>
      </c>
      <c r="R30" s="45">
        <f>SUM(_xlfn.SINGLE(Payment_Semester_1),_xlfn.SINGLE(Payment_Semester_2),_xlfn.SINGLE(Payment_Semester_3))</f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8">
        <v>5400</v>
      </c>
      <c r="P31" s="8">
        <v>10800</v>
      </c>
      <c r="Q31" s="8">
        <v>8100</v>
      </c>
      <c r="R31" s="45">
        <f>SUM(_xlfn.SINGLE(Payment_Semester_1),_xlfn.SINGLE(Payment_Semester_2),_xlfn.SINGLE(Payment_Semester_3))</f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8">
        <v>13500</v>
      </c>
      <c r="P32" s="8">
        <v>10800</v>
      </c>
      <c r="Q32" s="8">
        <v>13500</v>
      </c>
      <c r="R32" s="45">
        <f>SUM(_xlfn.SINGLE(Payment_Semester_1),_xlfn.SINGLE(Payment_Semester_2),_xlfn.SINGLE(Payment_Semester_3))</f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8">
        <v>10800</v>
      </c>
      <c r="P33" s="8">
        <v>2700</v>
      </c>
      <c r="Q33" s="8">
        <v>10800</v>
      </c>
      <c r="R33" s="45">
        <f>SUM(_xlfn.SINGLE(Payment_Semester_1),_xlfn.SINGLE(Payment_Semester_2),_xlfn.SINGLE(Payment_Semester_3))</f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8">
        <v>13500</v>
      </c>
      <c r="P34" s="8">
        <v>10800</v>
      </c>
      <c r="Q34" s="8">
        <v>8100</v>
      </c>
      <c r="R34" s="45">
        <f>SUM(_xlfn.SINGLE(Payment_Semester_1),_xlfn.SINGLE(Payment_Semester_2),_xlfn.SINGLE(Payment_Semester_3))</f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8">
        <v>8100</v>
      </c>
      <c r="P35" s="8">
        <v>2700</v>
      </c>
      <c r="Q35" s="8">
        <v>8100</v>
      </c>
      <c r="R35" s="45">
        <f>SUM(_xlfn.SINGLE(Payment_Semester_1),_xlfn.SINGLE(Payment_Semester_2),_xlfn.SINGLE(Payment_Semester_3))</f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8">
        <v>5400</v>
      </c>
      <c r="P36" s="8">
        <v>2700</v>
      </c>
      <c r="Q36" s="8">
        <v>8100</v>
      </c>
      <c r="R36" s="45">
        <f>SUM(_xlfn.SINGLE(Payment_Semester_1),_xlfn.SINGLE(Payment_Semester_2),_xlfn.SINGLE(Payment_Semester_3))</f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8">
        <v>2700</v>
      </c>
      <c r="P37" s="8">
        <v>10800</v>
      </c>
      <c r="Q37" s="8">
        <v>10800</v>
      </c>
      <c r="R37" s="45">
        <f>SUM(_xlfn.SINGLE(Payment_Semester_1),_xlfn.SINGLE(Payment_Semester_2),_xlfn.SINGLE(Payment_Semester_3))</f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8">
        <v>2700</v>
      </c>
      <c r="P38" s="8">
        <v>8100</v>
      </c>
      <c r="Q38" s="8">
        <v>10800</v>
      </c>
      <c r="R38" s="45">
        <f>SUM(_xlfn.SINGLE(Payment_Semester_1),_xlfn.SINGLE(Payment_Semester_2),_xlfn.SINGLE(Payment_Semester_3))</f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8">
        <v>5400</v>
      </c>
      <c r="P39" s="8">
        <v>8100</v>
      </c>
      <c r="Q39" s="8">
        <v>13500</v>
      </c>
      <c r="R39" s="45">
        <f>SUM(_xlfn.SINGLE(Payment_Semester_1),_xlfn.SINGLE(Payment_Semester_2),_xlfn.SINGLE(Payment_Semester_3))</f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8">
        <v>10800</v>
      </c>
      <c r="P40" s="8">
        <v>5400</v>
      </c>
      <c r="Q40" s="8">
        <v>13500</v>
      </c>
      <c r="R40" s="45">
        <f>SUM(_xlfn.SINGLE(Payment_Semester_1),_xlfn.SINGLE(Payment_Semester_2),_xlfn.SINGLE(Payment_Semester_3))</f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8">
        <v>2700</v>
      </c>
      <c r="P41" s="8">
        <v>8100</v>
      </c>
      <c r="Q41" s="8">
        <v>10800</v>
      </c>
      <c r="R41" s="45">
        <f>SUM(_xlfn.SINGLE(Payment_Semester_1),_xlfn.SINGLE(Payment_Semester_2),_xlfn.SINGLE(Payment_Semester_3))</f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8">
        <v>5400</v>
      </c>
      <c r="P42" s="8">
        <v>10800</v>
      </c>
      <c r="Q42" s="8">
        <v>13500</v>
      </c>
      <c r="R42" s="45">
        <f>SUM(_xlfn.SINGLE(Payment_Semester_1),_xlfn.SINGLE(Payment_Semester_2),_xlfn.SINGLE(Payment_Semester_3))</f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8">
        <v>13500</v>
      </c>
      <c r="P43" s="8">
        <v>5400</v>
      </c>
      <c r="Q43" s="8">
        <v>5400</v>
      </c>
      <c r="R43" s="45">
        <f>SUM(_xlfn.SINGLE(Payment_Semester_1),_xlfn.SINGLE(Payment_Semester_2),_xlfn.SINGLE(Payment_Semester_3))</f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8">
        <v>8100</v>
      </c>
      <c r="P44" s="8">
        <v>2700</v>
      </c>
      <c r="Q44" s="8">
        <v>5400</v>
      </c>
      <c r="R44" s="45">
        <f>SUM(_xlfn.SINGLE(Payment_Semester_1),_xlfn.SINGLE(Payment_Semester_2),_xlfn.SINGLE(Payment_Semester_3))</f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8">
        <v>10800</v>
      </c>
      <c r="P45" s="8">
        <v>10800</v>
      </c>
      <c r="Q45" s="8">
        <v>5400</v>
      </c>
      <c r="R45" s="45">
        <f>SUM(_xlfn.SINGLE(Payment_Semester_1),_xlfn.SINGLE(Payment_Semester_2),_xlfn.SINGLE(Payment_Semester_3))</f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8">
        <v>2700</v>
      </c>
      <c r="P46" s="8">
        <v>8100</v>
      </c>
      <c r="Q46" s="8">
        <v>5400</v>
      </c>
      <c r="R46" s="45">
        <f>SUM(_xlfn.SINGLE(Payment_Semester_1),_xlfn.SINGLE(Payment_Semester_2),_xlfn.SINGLE(Payment_Semester_3))</f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8">
        <v>8100</v>
      </c>
      <c r="P47" s="8">
        <v>10800</v>
      </c>
      <c r="Q47" s="8">
        <v>13500</v>
      </c>
      <c r="R47" s="45">
        <f>SUM(_xlfn.SINGLE(Payment_Semester_1),_xlfn.SINGLE(Payment_Semester_2),_xlfn.SINGLE(Payment_Semester_3))</f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8">
        <v>5400</v>
      </c>
      <c r="P48" s="8">
        <v>10800</v>
      </c>
      <c r="Q48" s="8">
        <v>8100</v>
      </c>
      <c r="R48" s="45">
        <f>SUM(_xlfn.SINGLE(Payment_Semester_1),_xlfn.SINGLE(Payment_Semester_2),_xlfn.SINGLE(Payment_Semester_3))</f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8">
        <v>2700</v>
      </c>
      <c r="P49" s="8">
        <v>8100</v>
      </c>
      <c r="Q49" s="8">
        <v>8100</v>
      </c>
      <c r="R49" s="45">
        <f>SUM(_xlfn.SINGLE(Payment_Semester_1),_xlfn.SINGLE(Payment_Semester_2),_xlfn.SINGLE(Payment_Semester_3))</f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8">
        <v>5400</v>
      </c>
      <c r="P50" s="8">
        <v>8100</v>
      </c>
      <c r="Q50" s="8">
        <v>8100</v>
      </c>
      <c r="R50" s="45">
        <f>SUM(_xlfn.SINGLE(Payment_Semester_1),_xlfn.SINGLE(Payment_Semester_2),_xlfn.SINGLE(Payment_Semester_3))</f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8">
        <v>2700</v>
      </c>
      <c r="P51" s="8">
        <v>8100</v>
      </c>
      <c r="Q51" s="8">
        <v>5400</v>
      </c>
      <c r="R51" s="45">
        <f>SUM(_xlfn.SINGLE(Payment_Semester_1),_xlfn.SINGLE(Payment_Semester_2),_xlfn.SINGLE(Payment_Semester_3))</f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8">
        <v>10800</v>
      </c>
      <c r="P52" s="8">
        <v>8100</v>
      </c>
      <c r="Q52" s="8">
        <v>10800</v>
      </c>
      <c r="R52" s="45">
        <f>SUM(_xlfn.SINGLE(Payment_Semester_1),_xlfn.SINGLE(Payment_Semester_2),_xlfn.SINGLE(Payment_Semester_3))</f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8">
        <v>13500</v>
      </c>
      <c r="P53" s="8">
        <v>10800</v>
      </c>
      <c r="Q53" s="8">
        <v>8100</v>
      </c>
      <c r="R53" s="45">
        <f>SUM(_xlfn.SINGLE(Payment_Semester_1),_xlfn.SINGLE(Payment_Semester_2),_xlfn.SINGLE(Payment_Semester_3))</f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8">
        <v>2700</v>
      </c>
      <c r="P54" s="8">
        <v>10800</v>
      </c>
      <c r="Q54" s="8">
        <v>10800</v>
      </c>
      <c r="R54" s="45">
        <f>SUM(_xlfn.SINGLE(Payment_Semester_1),_xlfn.SINGLE(Payment_Semester_2),_xlfn.SINGLE(Payment_Semester_3))</f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8">
        <v>10800</v>
      </c>
      <c r="P55" s="8">
        <v>2700</v>
      </c>
      <c r="Q55" s="8">
        <v>8100</v>
      </c>
      <c r="R55" s="45">
        <f>SUM(_xlfn.SINGLE(Payment_Semester_1),_xlfn.SINGLE(Payment_Semester_2),_xlfn.SINGLE(Payment_Semester_3))</f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8">
        <v>13500</v>
      </c>
      <c r="P56" s="8">
        <v>10800</v>
      </c>
      <c r="Q56" s="8">
        <v>13500</v>
      </c>
      <c r="R56" s="45">
        <f>SUM(_xlfn.SINGLE(Payment_Semester_1),_xlfn.SINGLE(Payment_Semester_2),_xlfn.SINGLE(Payment_Semester_3))</f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8">
        <v>5400</v>
      </c>
      <c r="P57" s="8">
        <v>2700</v>
      </c>
      <c r="Q57" s="8">
        <v>10800</v>
      </c>
      <c r="R57" s="45">
        <f>SUM(_xlfn.SINGLE(Payment_Semester_1),_xlfn.SINGLE(Payment_Semester_2),_xlfn.SINGLE(Payment_Semester_3))</f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8">
        <v>2700</v>
      </c>
      <c r="P58" s="8">
        <v>10800</v>
      </c>
      <c r="Q58" s="8">
        <v>5400</v>
      </c>
      <c r="R58" s="45">
        <f>SUM(_xlfn.SINGLE(Payment_Semester_1),_xlfn.SINGLE(Payment_Semester_2),_xlfn.SINGLE(Payment_Semester_3))</f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8">
        <v>8100</v>
      </c>
      <c r="P59" s="8">
        <v>2700</v>
      </c>
      <c r="Q59" s="8">
        <v>5400</v>
      </c>
      <c r="R59" s="45">
        <f>SUM(_xlfn.SINGLE(Payment_Semester_1),_xlfn.SINGLE(Payment_Semester_2),_xlfn.SINGLE(Payment_Semester_3))</f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8">
        <v>8100</v>
      </c>
      <c r="P60" s="8">
        <v>5400</v>
      </c>
      <c r="Q60" s="8">
        <v>8100</v>
      </c>
      <c r="R60" s="45">
        <f>SUM(_xlfn.SINGLE(Payment_Semester_1),_xlfn.SINGLE(Payment_Semester_2),_xlfn.SINGLE(Payment_Semester_3))</f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8">
        <v>10800</v>
      </c>
      <c r="P61" s="8">
        <v>10800</v>
      </c>
      <c r="Q61" s="8">
        <v>8100</v>
      </c>
      <c r="R61" s="45">
        <f>SUM(_xlfn.SINGLE(Payment_Semester_1),_xlfn.SINGLE(Payment_Semester_2),_xlfn.SINGLE(Payment_Semester_3))</f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8">
        <v>10800</v>
      </c>
      <c r="P62" s="8">
        <v>5400</v>
      </c>
      <c r="Q62" s="8">
        <v>5400</v>
      </c>
      <c r="R62" s="45">
        <f>SUM(_xlfn.SINGLE(Payment_Semester_1),_xlfn.SINGLE(Payment_Semester_2),_xlfn.SINGLE(Payment_Semester_3))</f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8">
        <v>8100</v>
      </c>
      <c r="P63" s="8">
        <v>8100</v>
      </c>
      <c r="Q63" s="8">
        <v>10800</v>
      </c>
      <c r="R63" s="45">
        <f>SUM(_xlfn.SINGLE(Payment_Semester_1),_xlfn.SINGLE(Payment_Semester_2),_xlfn.SINGLE(Payment_Semester_3))</f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8">
        <v>5400</v>
      </c>
      <c r="P64" s="8">
        <v>10800</v>
      </c>
      <c r="Q64" s="8">
        <v>5400</v>
      </c>
      <c r="R64" s="45">
        <f>SUM(_xlfn.SINGLE(Payment_Semester_1),_xlfn.SINGLE(Payment_Semester_2),_xlfn.SINGLE(Payment_Semester_3))</f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8">
        <v>10800</v>
      </c>
      <c r="P65" s="8">
        <v>10800</v>
      </c>
      <c r="Q65" s="8">
        <v>13500</v>
      </c>
      <c r="R65" s="45">
        <f>SUM(_xlfn.SINGLE(Payment_Semester_1),_xlfn.SINGLE(Payment_Semester_2),_xlfn.SINGLE(Payment_Semester_3))</f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8">
        <v>5400</v>
      </c>
      <c r="P66" s="8">
        <v>10800</v>
      </c>
      <c r="Q66" s="8">
        <v>10800</v>
      </c>
      <c r="R66" s="45">
        <f>SUM(_xlfn.SINGLE(Payment_Semester_1),_xlfn.SINGLE(Payment_Semester_2),_xlfn.SINGLE(Payment_Semester_3))</f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8">
        <v>13500</v>
      </c>
      <c r="P67" s="8">
        <v>2700</v>
      </c>
      <c r="Q67" s="8">
        <v>10800</v>
      </c>
      <c r="R67" s="45">
        <f>SUM(_xlfn.SINGLE(Payment_Semester_1),_xlfn.SINGLE(Payment_Semester_2),_xlfn.SINGLE(Payment_Semester_3))</f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8">
        <v>8100</v>
      </c>
      <c r="P68" s="8">
        <v>8100</v>
      </c>
      <c r="Q68" s="8">
        <v>8100</v>
      </c>
      <c r="R68" s="45">
        <f>SUM(_xlfn.SINGLE(Payment_Semester_1),_xlfn.SINGLE(Payment_Semester_2),_xlfn.SINGLE(Payment_Semester_3))</f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8">
        <v>8100</v>
      </c>
      <c r="P69" s="8">
        <v>5400</v>
      </c>
      <c r="Q69" s="8">
        <v>10800</v>
      </c>
      <c r="R69" s="45">
        <f>SUM(_xlfn.SINGLE(Payment_Semester_1),_xlfn.SINGLE(Payment_Semester_2),_xlfn.SINGLE(Payment_Semester_3))</f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8">
        <v>8100</v>
      </c>
      <c r="P70" s="8">
        <v>2700</v>
      </c>
      <c r="Q70" s="8">
        <v>8100</v>
      </c>
      <c r="R70" s="45">
        <f>SUM(_xlfn.SINGLE(Payment_Semester_1),_xlfn.SINGLE(Payment_Semester_2),_xlfn.SINGLE(Payment_Semester_3))</f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8">
        <v>2700</v>
      </c>
      <c r="P71" s="8">
        <v>10800</v>
      </c>
      <c r="Q71" s="8">
        <v>13500</v>
      </c>
      <c r="R71" s="45">
        <f>SUM(_xlfn.SINGLE(Payment_Semester_1),_xlfn.SINGLE(Payment_Semester_2),_xlfn.SINGLE(Payment_Semester_3))</f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8">
        <v>10800</v>
      </c>
      <c r="P72" s="8">
        <v>5400</v>
      </c>
      <c r="Q72" s="8">
        <v>10800</v>
      </c>
      <c r="R72" s="45">
        <f>SUM(_xlfn.SINGLE(Payment_Semester_1),_xlfn.SINGLE(Payment_Semester_2),_xlfn.SINGLE(Payment_Semester_3))</f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8">
        <v>13500</v>
      </c>
      <c r="P73" s="8">
        <v>2700</v>
      </c>
      <c r="Q73" s="8">
        <v>5400</v>
      </c>
      <c r="R73" s="45">
        <f>SUM(_xlfn.SINGLE(Payment_Semester_1),_xlfn.SINGLE(Payment_Semester_2),_xlfn.SINGLE(Payment_Semester_3))</f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8">
        <v>10800</v>
      </c>
      <c r="P74" s="8">
        <v>8100</v>
      </c>
      <c r="Q74" s="8">
        <v>5400</v>
      </c>
      <c r="R74" s="45">
        <f>SUM(_xlfn.SINGLE(Payment_Semester_1),_xlfn.SINGLE(Payment_Semester_2),_xlfn.SINGLE(Payment_Semester_3))</f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8">
        <v>5400</v>
      </c>
      <c r="P75" s="8">
        <v>5400</v>
      </c>
      <c r="Q75" s="8">
        <v>8100</v>
      </c>
      <c r="R75" s="45">
        <f>SUM(_xlfn.SINGLE(Payment_Semester_1),_xlfn.SINGLE(Payment_Semester_2),_xlfn.SINGLE(Payment_Semester_3))</f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8">
        <v>8100</v>
      </c>
      <c r="P76" s="8">
        <v>8100</v>
      </c>
      <c r="Q76" s="8">
        <v>13500</v>
      </c>
      <c r="R76" s="45">
        <f>SUM(_xlfn.SINGLE(Payment_Semester_1),_xlfn.SINGLE(Payment_Semester_2),_xlfn.SINGLE(Payment_Semester_3))</f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8">
        <v>5400</v>
      </c>
      <c r="P77" s="8">
        <v>5400</v>
      </c>
      <c r="Q77" s="8">
        <v>8100</v>
      </c>
      <c r="R77" s="45">
        <f>SUM(_xlfn.SINGLE(Payment_Semester_1),_xlfn.SINGLE(Payment_Semester_2),_xlfn.SINGLE(Payment_Semester_3))</f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8">
        <v>5400</v>
      </c>
      <c r="P78" s="8">
        <v>2700</v>
      </c>
      <c r="Q78" s="8">
        <v>8100</v>
      </c>
      <c r="R78" s="45">
        <f>SUM(_xlfn.SINGLE(Payment_Semester_1),_xlfn.SINGLE(Payment_Semester_2),_xlfn.SINGLE(Payment_Semester_3))</f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8">
        <v>2700</v>
      </c>
      <c r="P79" s="8">
        <v>10800</v>
      </c>
      <c r="Q79" s="8">
        <v>5400</v>
      </c>
      <c r="R79" s="45">
        <f>SUM(_xlfn.SINGLE(Payment_Semester_1),_xlfn.SINGLE(Payment_Semester_2),_xlfn.SINGLE(Payment_Semester_3))</f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8">
        <v>2700</v>
      </c>
      <c r="P80" s="8">
        <v>8100</v>
      </c>
      <c r="Q80" s="8">
        <v>10800</v>
      </c>
      <c r="R80" s="45">
        <f>SUM(_xlfn.SINGLE(Payment_Semester_1),_xlfn.SINGLE(Payment_Semester_2),_xlfn.SINGLE(Payment_Semester_3))</f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8">
        <v>5400</v>
      </c>
      <c r="P81" s="8">
        <v>2700</v>
      </c>
      <c r="Q81" s="8">
        <v>8100</v>
      </c>
      <c r="R81" s="45">
        <f>SUM(_xlfn.SINGLE(Payment_Semester_1),_xlfn.SINGLE(Payment_Semester_2),_xlfn.SINGLE(Payment_Semester_3))</f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8">
        <v>13500</v>
      </c>
      <c r="P82" s="8">
        <v>10800</v>
      </c>
      <c r="Q82" s="8">
        <v>13500</v>
      </c>
      <c r="R82" s="45">
        <f>SUM(_xlfn.SINGLE(Payment_Semester_1),_xlfn.SINGLE(Payment_Semester_2),_xlfn.SINGLE(Payment_Semester_3))</f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8">
        <v>10800</v>
      </c>
      <c r="P83" s="8">
        <v>10800</v>
      </c>
      <c r="Q83" s="8">
        <v>10800</v>
      </c>
      <c r="R83" s="45">
        <f>SUM(_xlfn.SINGLE(Payment_Semester_1),_xlfn.SINGLE(Payment_Semester_2),_xlfn.SINGLE(Payment_Semester_3))</f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8">
        <v>8100</v>
      </c>
      <c r="P84" s="8">
        <v>2700</v>
      </c>
      <c r="Q84" s="8">
        <v>13500</v>
      </c>
      <c r="R84" s="45">
        <f>SUM(_xlfn.SINGLE(Payment_Semester_1),_xlfn.SINGLE(Payment_Semester_2),_xlfn.SINGLE(Payment_Semester_3))</f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8">
        <v>13500</v>
      </c>
      <c r="P85" s="8">
        <v>10800</v>
      </c>
      <c r="Q85" s="8">
        <v>8100</v>
      </c>
      <c r="R85" s="45">
        <f>SUM(_xlfn.SINGLE(Payment_Semester_1),_xlfn.SINGLE(Payment_Semester_2),_xlfn.SINGLE(Payment_Semester_3))</f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8">
        <v>8100</v>
      </c>
      <c r="P86" s="8">
        <v>5400</v>
      </c>
      <c r="Q86" s="8">
        <v>5400</v>
      </c>
      <c r="R86" s="45">
        <f>SUM(_xlfn.SINGLE(Payment_Semester_1),_xlfn.SINGLE(Payment_Semester_2),_xlfn.SINGLE(Payment_Semester_3))</f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8">
        <v>10800</v>
      </c>
      <c r="P87" s="8">
        <v>2700</v>
      </c>
      <c r="Q87" s="8">
        <v>13500</v>
      </c>
      <c r="R87" s="45">
        <f>SUM(_xlfn.SINGLE(Payment_Semester_1),_xlfn.SINGLE(Payment_Semester_2),_xlfn.SINGLE(Payment_Semester_3))</f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8">
        <v>8100</v>
      </c>
      <c r="P88" s="8">
        <v>5400</v>
      </c>
      <c r="Q88" s="8">
        <v>13500</v>
      </c>
      <c r="R88" s="45">
        <f>SUM(_xlfn.SINGLE(Payment_Semester_1),_xlfn.SINGLE(Payment_Semester_2),_xlfn.SINGLE(Payment_Semester_3))</f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8">
        <v>8100</v>
      </c>
      <c r="P89" s="8">
        <v>8100</v>
      </c>
      <c r="Q89" s="8">
        <v>13500</v>
      </c>
      <c r="R89" s="45">
        <f>SUM(_xlfn.SINGLE(Payment_Semester_1),_xlfn.SINGLE(Payment_Semester_2),_xlfn.SINGLE(Payment_Semester_3))</f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8">
        <v>5400</v>
      </c>
      <c r="P90" s="8">
        <v>2700</v>
      </c>
      <c r="Q90" s="8">
        <v>10800</v>
      </c>
      <c r="R90" s="45">
        <f>SUM(_xlfn.SINGLE(Payment_Semester_1),_xlfn.SINGLE(Payment_Semester_2),_xlfn.SINGLE(Payment_Semester_3))</f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8">
        <v>5400</v>
      </c>
      <c r="P91" s="8">
        <v>5400</v>
      </c>
      <c r="Q91" s="8">
        <v>8100</v>
      </c>
      <c r="R91" s="45">
        <f>SUM(_xlfn.SINGLE(Payment_Semester_1),_xlfn.SINGLE(Payment_Semester_2),_xlfn.SINGLE(Payment_Semester_3))</f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8">
        <v>8100</v>
      </c>
      <c r="P92" s="8">
        <v>2700</v>
      </c>
      <c r="Q92" s="8">
        <v>5400</v>
      </c>
      <c r="R92" s="45">
        <f>SUM(_xlfn.SINGLE(Payment_Semester_1),_xlfn.SINGLE(Payment_Semester_2),_xlfn.SINGLE(Payment_Semester_3))</f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8">
        <v>13500</v>
      </c>
      <c r="P93" s="8">
        <v>8100</v>
      </c>
      <c r="Q93" s="8">
        <v>10800</v>
      </c>
      <c r="R93" s="45">
        <f>SUM(_xlfn.SINGLE(Payment_Semester_1),_xlfn.SINGLE(Payment_Semester_2),_xlfn.SINGLE(Payment_Semester_3))</f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8">
        <v>2700</v>
      </c>
      <c r="P94" s="8">
        <v>2700</v>
      </c>
      <c r="Q94" s="8">
        <v>13500</v>
      </c>
      <c r="R94" s="45">
        <f>SUM(_xlfn.SINGLE(Payment_Semester_1),_xlfn.SINGLE(Payment_Semester_2),_xlfn.SINGLE(Payment_Semester_3))</f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8">
        <v>13500</v>
      </c>
      <c r="P95" s="8">
        <v>5400</v>
      </c>
      <c r="Q95" s="8">
        <v>13500</v>
      </c>
      <c r="R95" s="45">
        <f>SUM(_xlfn.SINGLE(Payment_Semester_1),_xlfn.SINGLE(Payment_Semester_2),_xlfn.SINGLE(Payment_Semester_3))</f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8">
        <v>13500</v>
      </c>
      <c r="P96" s="8">
        <v>2700</v>
      </c>
      <c r="Q96" s="8">
        <v>13500</v>
      </c>
      <c r="R96" s="45">
        <f>SUM(_xlfn.SINGLE(Payment_Semester_1),_xlfn.SINGLE(Payment_Semester_2),_xlfn.SINGLE(Payment_Semester_3))</f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8">
        <v>8100</v>
      </c>
      <c r="P97" s="8">
        <v>10800</v>
      </c>
      <c r="Q97" s="8">
        <v>8100</v>
      </c>
      <c r="R97" s="45">
        <f>SUM(_xlfn.SINGLE(Payment_Semester_1),_xlfn.SINGLE(Payment_Semester_2),_xlfn.SINGLE(Payment_Semester_3))</f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8">
        <v>5400</v>
      </c>
      <c r="P98" s="8">
        <v>5400</v>
      </c>
      <c r="Q98" s="8">
        <v>13500</v>
      </c>
      <c r="R98" s="45">
        <f>SUM(_xlfn.SINGLE(Payment_Semester_1),_xlfn.SINGLE(Payment_Semester_2),_xlfn.SINGLE(Payment_Semester_3))</f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8">
        <v>2700</v>
      </c>
      <c r="P99" s="8">
        <v>10800</v>
      </c>
      <c r="Q99" s="8">
        <v>5400</v>
      </c>
      <c r="R99" s="45">
        <f>SUM(_xlfn.SINGLE(Payment_Semester_1),_xlfn.SINGLE(Payment_Semester_2),_xlfn.SINGLE(Payment_Semester_3))</f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8">
        <v>8100</v>
      </c>
      <c r="P100" s="8">
        <v>10800</v>
      </c>
      <c r="Q100" s="8">
        <v>8100</v>
      </c>
      <c r="R100" s="45">
        <f>SUM(_xlfn.SINGLE(Payment_Semester_1),_xlfn.SINGLE(Payment_Semester_2),_xlfn.SINGLE(Payment_Semester_3))</f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8">
        <v>10800</v>
      </c>
      <c r="P101" s="8">
        <v>10800</v>
      </c>
      <c r="Q101" s="8">
        <v>13500</v>
      </c>
      <c r="R101" s="45">
        <f>SUM(_xlfn.SINGLE(Payment_Semester_1),_xlfn.SINGLE(Payment_Semester_2),_xlfn.SINGLE(Payment_Semester_3))</f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8">
        <v>13500</v>
      </c>
      <c r="P102" s="8">
        <v>8100</v>
      </c>
      <c r="Q102" s="8">
        <v>13500</v>
      </c>
      <c r="R102" s="45">
        <f>SUM(_xlfn.SINGLE(Payment_Semester_1),_xlfn.SINGLE(Payment_Semester_2),_xlfn.SINGLE(Payment_Semester_3))</f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8">
        <v>10800</v>
      </c>
      <c r="P103" s="8">
        <v>10800</v>
      </c>
      <c r="Q103" s="8">
        <v>5400</v>
      </c>
      <c r="R103" s="45">
        <f>SUM(_xlfn.SINGLE(Payment_Semester_1),_xlfn.SINGLE(Payment_Semester_2),_xlfn.SINGLE(Payment_Semester_3))</f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8">
        <v>10800</v>
      </c>
      <c r="P104" s="8">
        <v>2700</v>
      </c>
      <c r="Q104" s="8">
        <v>5400</v>
      </c>
      <c r="R104" s="45">
        <f>SUM(_xlfn.SINGLE(Payment_Semester_1),_xlfn.SINGLE(Payment_Semester_2),_xlfn.SINGLE(Payment_Semester_3))</f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8">
        <v>13500</v>
      </c>
      <c r="P105" s="8">
        <v>10800</v>
      </c>
      <c r="Q105" s="8">
        <v>13500</v>
      </c>
      <c r="R105" s="45">
        <f>SUM(_xlfn.SINGLE(Payment_Semester_1),_xlfn.SINGLE(Payment_Semester_2),_xlfn.SINGLE(Payment_Semester_3))</f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8">
        <v>10800</v>
      </c>
      <c r="P106" s="8">
        <v>10800</v>
      </c>
      <c r="Q106" s="8">
        <v>13500</v>
      </c>
      <c r="R106" s="45">
        <f>SUM(_xlfn.SINGLE(Payment_Semester_1),_xlfn.SINGLE(Payment_Semester_2),_xlfn.SINGLE(Payment_Semester_3))</f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8">
        <v>5400</v>
      </c>
      <c r="P107" s="8">
        <v>8100</v>
      </c>
      <c r="Q107" s="8">
        <v>10800</v>
      </c>
      <c r="R107" s="45">
        <f>SUM(_xlfn.SINGLE(Payment_Semester_1),_xlfn.SINGLE(Payment_Semester_2),_xlfn.SINGLE(Payment_Semester_3))</f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8">
        <v>8100</v>
      </c>
      <c r="P108" s="8">
        <v>2700</v>
      </c>
      <c r="Q108" s="8">
        <v>10800</v>
      </c>
      <c r="R108" s="45">
        <f>SUM(_xlfn.SINGLE(Payment_Semester_1),_xlfn.SINGLE(Payment_Semester_2),_xlfn.SINGLE(Payment_Semester_3))</f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8">
        <v>2700</v>
      </c>
      <c r="P109" s="8">
        <v>2700</v>
      </c>
      <c r="Q109" s="8">
        <v>13500</v>
      </c>
      <c r="R109" s="45">
        <f>SUM(_xlfn.SINGLE(Payment_Semester_1),_xlfn.SINGLE(Payment_Semester_2),_xlfn.SINGLE(Payment_Semester_3))</f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8">
        <v>10800</v>
      </c>
      <c r="P110" s="8">
        <v>2700</v>
      </c>
      <c r="Q110" s="8">
        <v>5400</v>
      </c>
      <c r="R110" s="45">
        <f>SUM(_xlfn.SINGLE(Payment_Semester_1),_xlfn.SINGLE(Payment_Semester_2),_xlfn.SINGLE(Payment_Semester_3))</f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8">
        <v>5400</v>
      </c>
      <c r="P111" s="8">
        <v>5400</v>
      </c>
      <c r="Q111" s="8">
        <v>8100</v>
      </c>
      <c r="R111" s="45">
        <f>SUM(_xlfn.SINGLE(Payment_Semester_1),_xlfn.SINGLE(Payment_Semester_2),_xlfn.SINGLE(Payment_Semester_3))</f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8">
        <v>2700</v>
      </c>
      <c r="P112" s="8">
        <v>10800</v>
      </c>
      <c r="Q112" s="8">
        <v>5400</v>
      </c>
      <c r="R112" s="45">
        <f>SUM(_xlfn.SINGLE(Payment_Semester_1),_xlfn.SINGLE(Payment_Semester_2),_xlfn.SINGLE(Payment_Semester_3))</f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8">
        <v>10800</v>
      </c>
      <c r="P113" s="8">
        <v>2700</v>
      </c>
      <c r="Q113" s="8">
        <v>8100</v>
      </c>
      <c r="R113" s="45">
        <f>SUM(_xlfn.SINGLE(Payment_Semester_1),_xlfn.SINGLE(Payment_Semester_2),_xlfn.SINGLE(Payment_Semester_3))</f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8">
        <v>8100</v>
      </c>
      <c r="P114" s="8">
        <v>5400</v>
      </c>
      <c r="Q114" s="8">
        <v>13500</v>
      </c>
      <c r="R114" s="45">
        <f>SUM(_xlfn.SINGLE(Payment_Semester_1),_xlfn.SINGLE(Payment_Semester_2),_xlfn.SINGLE(Payment_Semester_3))</f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8">
        <v>10800</v>
      </c>
      <c r="P115" s="8">
        <v>5400</v>
      </c>
      <c r="Q115" s="8">
        <v>8100</v>
      </c>
      <c r="R115" s="45">
        <f>SUM(_xlfn.SINGLE(Payment_Semester_1),_xlfn.SINGLE(Payment_Semester_2),_xlfn.SINGLE(Payment_Semester_3))</f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8">
        <v>5400</v>
      </c>
      <c r="P116" s="8">
        <v>5400</v>
      </c>
      <c r="Q116" s="8">
        <v>8100</v>
      </c>
      <c r="R116" s="45">
        <f>SUM(_xlfn.SINGLE(Payment_Semester_1),_xlfn.SINGLE(Payment_Semester_2),_xlfn.SINGLE(Payment_Semester_3))</f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8">
        <v>5400</v>
      </c>
      <c r="P117" s="8">
        <v>2700</v>
      </c>
      <c r="Q117" s="8">
        <v>10800</v>
      </c>
      <c r="R117" s="45">
        <f>SUM(_xlfn.SINGLE(Payment_Semester_1),_xlfn.SINGLE(Payment_Semester_2),_xlfn.SINGLE(Payment_Semester_3))</f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8">
        <v>10800</v>
      </c>
      <c r="P118" s="8">
        <v>8100</v>
      </c>
      <c r="Q118" s="8">
        <v>5400</v>
      </c>
      <c r="R118" s="45">
        <f>SUM(_xlfn.SINGLE(Payment_Semester_1),_xlfn.SINGLE(Payment_Semester_2),_xlfn.SINGLE(Payment_Semester_3))</f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8">
        <v>8100</v>
      </c>
      <c r="P119" s="8">
        <v>2700</v>
      </c>
      <c r="Q119" s="8">
        <v>8100</v>
      </c>
      <c r="R119" s="45">
        <f>SUM(_xlfn.SINGLE(Payment_Semester_1),_xlfn.SINGLE(Payment_Semester_2),_xlfn.SINGLE(Payment_Semester_3))</f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8">
        <v>5400</v>
      </c>
      <c r="P120" s="8">
        <v>10800</v>
      </c>
      <c r="Q120" s="8">
        <v>5400</v>
      </c>
      <c r="R120" s="45">
        <f>SUM(_xlfn.SINGLE(Payment_Semester_1),_xlfn.SINGLE(Payment_Semester_2),_xlfn.SINGLE(Payment_Semester_3))</f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8">
        <v>13500</v>
      </c>
      <c r="P121" s="8">
        <v>5400</v>
      </c>
      <c r="Q121" s="8">
        <v>8100</v>
      </c>
      <c r="R121" s="45">
        <f>SUM(_xlfn.SINGLE(Payment_Semester_1),_xlfn.SINGLE(Payment_Semester_2),_xlfn.SINGLE(Payment_Semester_3))</f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8">
        <v>13500</v>
      </c>
      <c r="P122" s="8">
        <v>5400</v>
      </c>
      <c r="Q122" s="8">
        <v>8100</v>
      </c>
      <c r="R122" s="45">
        <f>SUM(_xlfn.SINGLE(Payment_Semester_1),_xlfn.SINGLE(Payment_Semester_2),_xlfn.SINGLE(Payment_Semester_3))</f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8">
        <v>5400</v>
      </c>
      <c r="P123" s="8">
        <v>8100</v>
      </c>
      <c r="Q123" s="8">
        <v>5400</v>
      </c>
      <c r="R123" s="45">
        <f>SUM(_xlfn.SINGLE(Payment_Semester_1),_xlfn.SINGLE(Payment_Semester_2),_xlfn.SINGLE(Payment_Semester_3))</f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8">
        <v>13500</v>
      </c>
      <c r="P124" s="8">
        <v>8100</v>
      </c>
      <c r="Q124" s="8">
        <v>10800</v>
      </c>
      <c r="R124" s="45">
        <f>SUM(_xlfn.SINGLE(Payment_Semester_1),_xlfn.SINGLE(Payment_Semester_2),_xlfn.SINGLE(Payment_Semester_3))</f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8">
        <v>10800</v>
      </c>
      <c r="P125" s="8">
        <v>10800</v>
      </c>
      <c r="Q125" s="8">
        <v>8100</v>
      </c>
      <c r="R125" s="45">
        <f>SUM(_xlfn.SINGLE(Payment_Semester_1),_xlfn.SINGLE(Payment_Semester_2),_xlfn.SINGLE(Payment_Semester_3))</f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8">
        <v>13500</v>
      </c>
      <c r="P126" s="8">
        <v>2700</v>
      </c>
      <c r="Q126" s="8">
        <v>10800</v>
      </c>
      <c r="R126" s="45">
        <f>SUM(_xlfn.SINGLE(Payment_Semester_1),_xlfn.SINGLE(Payment_Semester_2),_xlfn.SINGLE(Payment_Semester_3))</f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8">
        <v>8100</v>
      </c>
      <c r="P127" s="8">
        <v>8100</v>
      </c>
      <c r="Q127" s="8">
        <v>13500</v>
      </c>
      <c r="R127" s="45">
        <f>SUM(_xlfn.SINGLE(Payment_Semester_1),_xlfn.SINGLE(Payment_Semester_2),_xlfn.SINGLE(Payment_Semester_3))</f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8">
        <v>2700</v>
      </c>
      <c r="P128" s="8">
        <v>10800</v>
      </c>
      <c r="Q128" s="8">
        <v>13500</v>
      </c>
      <c r="R128" s="45">
        <f>SUM(_xlfn.SINGLE(Payment_Semester_1),_xlfn.SINGLE(Payment_Semester_2),_xlfn.SINGLE(Payment_Semester_3))</f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8">
        <v>2700</v>
      </c>
      <c r="P129" s="8">
        <v>2700</v>
      </c>
      <c r="Q129" s="8">
        <v>13500</v>
      </c>
      <c r="R129" s="45">
        <f>SUM(_xlfn.SINGLE(Payment_Semester_1),_xlfn.SINGLE(Payment_Semester_2),_xlfn.SINGLE(Payment_Semester_3))</f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8">
        <v>8100</v>
      </c>
      <c r="P130" s="8">
        <v>10800</v>
      </c>
      <c r="Q130" s="8">
        <v>10800</v>
      </c>
      <c r="R130" s="45">
        <f>SUM(_xlfn.SINGLE(Payment_Semester_1),_xlfn.SINGLE(Payment_Semester_2),_xlfn.SINGLE(Payment_Semester_3))</f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8">
        <v>8100</v>
      </c>
      <c r="P131" s="8">
        <v>10800</v>
      </c>
      <c r="Q131" s="8">
        <v>13500</v>
      </c>
      <c r="R131" s="45">
        <f>SUM(_xlfn.SINGLE(Payment_Semester_1),_xlfn.SINGLE(Payment_Semester_2),_xlfn.SINGLE(Payment_Semester_3))</f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8">
        <v>10800</v>
      </c>
      <c r="P132" s="8">
        <v>8100</v>
      </c>
      <c r="Q132" s="8">
        <v>10800</v>
      </c>
      <c r="R132" s="45">
        <f>SUM(_xlfn.SINGLE(Payment_Semester_1),_xlfn.SINGLE(Payment_Semester_2),_xlfn.SINGLE(Payment_Semester_3))</f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8">
        <v>5400</v>
      </c>
      <c r="P133" s="8">
        <v>10800</v>
      </c>
      <c r="Q133" s="8">
        <v>5400</v>
      </c>
      <c r="R133" s="45">
        <f>SUM(_xlfn.SINGLE(Payment_Semester_1),_xlfn.SINGLE(Payment_Semester_2),_xlfn.SINGLE(Payment_Semester_3))</f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8">
        <v>13500</v>
      </c>
      <c r="P134" s="8">
        <v>10800</v>
      </c>
      <c r="Q134" s="8">
        <v>5400</v>
      </c>
      <c r="R134" s="45">
        <f>SUM(_xlfn.SINGLE(Payment_Semester_1),_xlfn.SINGLE(Payment_Semester_2),_xlfn.SINGLE(Payment_Semester_3))</f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8">
        <v>8100</v>
      </c>
      <c r="P135" s="8">
        <v>10800</v>
      </c>
      <c r="Q135" s="8">
        <v>13500</v>
      </c>
      <c r="R135" s="45">
        <f>SUM(_xlfn.SINGLE(Payment_Semester_1),_xlfn.SINGLE(Payment_Semester_2),_xlfn.SINGLE(Payment_Semester_3))</f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8">
        <v>2700</v>
      </c>
      <c r="P136" s="8">
        <v>8100</v>
      </c>
      <c r="Q136" s="8">
        <v>8100</v>
      </c>
      <c r="R136" s="45">
        <f>SUM(_xlfn.SINGLE(Payment_Semester_1),_xlfn.SINGLE(Payment_Semester_2),_xlfn.SINGLE(Payment_Semester_3))</f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8">
        <v>13500</v>
      </c>
      <c r="P137" s="8">
        <v>2700</v>
      </c>
      <c r="Q137" s="8">
        <v>8100</v>
      </c>
      <c r="R137" s="45">
        <f>SUM(_xlfn.SINGLE(Payment_Semester_1),_xlfn.SINGLE(Payment_Semester_2),_xlfn.SINGLE(Payment_Semester_3))</f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8">
        <v>13500</v>
      </c>
      <c r="P138" s="8">
        <v>5400</v>
      </c>
      <c r="Q138" s="8">
        <v>5400</v>
      </c>
      <c r="R138" s="45">
        <f>SUM(_xlfn.SINGLE(Payment_Semester_1),_xlfn.SINGLE(Payment_Semester_2),_xlfn.SINGLE(Payment_Semester_3))</f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8">
        <v>10800</v>
      </c>
      <c r="P139" s="8">
        <v>8100</v>
      </c>
      <c r="Q139" s="8">
        <v>5400</v>
      </c>
      <c r="R139" s="45">
        <f>SUM(_xlfn.SINGLE(Payment_Semester_1),_xlfn.SINGLE(Payment_Semester_2),_xlfn.SINGLE(Payment_Semester_3))</f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8">
        <v>5400</v>
      </c>
      <c r="P140" s="8">
        <v>8100</v>
      </c>
      <c r="Q140" s="8">
        <v>13500</v>
      </c>
      <c r="R140" s="45">
        <f>SUM(_xlfn.SINGLE(Payment_Semester_1),_xlfn.SINGLE(Payment_Semester_2),_xlfn.SINGLE(Payment_Semester_3))</f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8">
        <v>5400</v>
      </c>
      <c r="P141" s="8">
        <v>10800</v>
      </c>
      <c r="Q141" s="8">
        <v>5400</v>
      </c>
      <c r="R141" s="45">
        <f>SUM(_xlfn.SINGLE(Payment_Semester_1),_xlfn.SINGLE(Payment_Semester_2),_xlfn.SINGLE(Payment_Semester_3))</f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8">
        <v>13500</v>
      </c>
      <c r="P142" s="8">
        <v>2700</v>
      </c>
      <c r="Q142" s="8">
        <v>10800</v>
      </c>
      <c r="R142" s="45">
        <f>SUM(_xlfn.SINGLE(Payment_Semester_1),_xlfn.SINGLE(Payment_Semester_2),_xlfn.SINGLE(Payment_Semester_3))</f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8">
        <v>10800</v>
      </c>
      <c r="P143" s="8">
        <v>5400</v>
      </c>
      <c r="Q143" s="8">
        <v>13500</v>
      </c>
      <c r="R143" s="45">
        <f>SUM(_xlfn.SINGLE(Payment_Semester_1),_xlfn.SINGLE(Payment_Semester_2),_xlfn.SINGLE(Payment_Semester_3))</f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8">
        <v>2700</v>
      </c>
      <c r="P144" s="8">
        <v>2700</v>
      </c>
      <c r="Q144" s="8">
        <v>5400</v>
      </c>
      <c r="R144" s="45">
        <f>SUM(_xlfn.SINGLE(Payment_Semester_1),_xlfn.SINGLE(Payment_Semester_2),_xlfn.SINGLE(Payment_Semester_3))</f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8">
        <v>10800</v>
      </c>
      <c r="P145" s="8">
        <v>5400</v>
      </c>
      <c r="Q145" s="8">
        <v>5400</v>
      </c>
      <c r="R145" s="45">
        <f>SUM(_xlfn.SINGLE(Payment_Semester_1),_xlfn.SINGLE(Payment_Semester_2),_xlfn.SINGLE(Payment_Semester_3))</f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8">
        <v>13500</v>
      </c>
      <c r="P146" s="8">
        <v>10800</v>
      </c>
      <c r="Q146" s="8">
        <v>13500</v>
      </c>
      <c r="R146" s="45">
        <f>SUM(_xlfn.SINGLE(Payment_Semester_1),_xlfn.SINGLE(Payment_Semester_2),_xlfn.SINGLE(Payment_Semester_3))</f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8">
        <v>5400</v>
      </c>
      <c r="P147" s="8">
        <v>10800</v>
      </c>
      <c r="Q147" s="8">
        <v>8100</v>
      </c>
      <c r="R147" s="45">
        <f>SUM(_xlfn.SINGLE(Payment_Semester_1),_xlfn.SINGLE(Payment_Semester_2),_xlfn.SINGLE(Payment_Semester_3))</f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8">
        <v>8100</v>
      </c>
      <c r="P148" s="8">
        <v>10800</v>
      </c>
      <c r="Q148" s="8">
        <v>10800</v>
      </c>
      <c r="R148" s="45">
        <f>SUM(_xlfn.SINGLE(Payment_Semester_1),_xlfn.SINGLE(Payment_Semester_2),_xlfn.SINGLE(Payment_Semester_3))</f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8">
        <v>8100</v>
      </c>
      <c r="P149" s="8">
        <v>10800</v>
      </c>
      <c r="Q149" s="8">
        <v>8100</v>
      </c>
      <c r="R149" s="45">
        <f>SUM(_xlfn.SINGLE(Payment_Semester_1),_xlfn.SINGLE(Payment_Semester_2),_xlfn.SINGLE(Payment_Semester_3))</f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8">
        <v>5400</v>
      </c>
      <c r="P150" s="8">
        <v>5400</v>
      </c>
      <c r="Q150" s="8">
        <v>10800</v>
      </c>
      <c r="R150" s="45">
        <f>SUM(_xlfn.SINGLE(Payment_Semester_1),_xlfn.SINGLE(Payment_Semester_2),_xlfn.SINGLE(Payment_Semester_3))</f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8">
        <v>2700</v>
      </c>
      <c r="P151" s="8">
        <v>10800</v>
      </c>
      <c r="Q151" s="8">
        <v>8100</v>
      </c>
      <c r="R151" s="45">
        <f>SUM(_xlfn.SINGLE(Payment_Semester_1),_xlfn.SINGLE(Payment_Semester_2),_xlfn.SINGLE(Payment_Semester_3))</f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8">
        <v>13500</v>
      </c>
      <c r="P152" s="8">
        <v>5400</v>
      </c>
      <c r="Q152" s="8">
        <v>8100</v>
      </c>
      <c r="R152" s="45">
        <f>SUM(_xlfn.SINGLE(Payment_Semester_1),_xlfn.SINGLE(Payment_Semester_2),_xlfn.SINGLE(Payment_Semester_3))</f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8">
        <v>5400</v>
      </c>
      <c r="P153" s="8">
        <v>5400</v>
      </c>
      <c r="Q153" s="8">
        <v>8100</v>
      </c>
      <c r="R153" s="45">
        <f>SUM(_xlfn.SINGLE(Payment_Semester_1),_xlfn.SINGLE(Payment_Semester_2),_xlfn.SINGLE(Payment_Semester_3))</f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8">
        <v>13500</v>
      </c>
      <c r="P154" s="8">
        <v>2700</v>
      </c>
      <c r="Q154" s="8">
        <v>8100</v>
      </c>
      <c r="R154" s="45">
        <f>SUM(_xlfn.SINGLE(Payment_Semester_1),_xlfn.SINGLE(Payment_Semester_2),_xlfn.SINGLE(Payment_Semester_3))</f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8">
        <v>10800</v>
      </c>
      <c r="P155" s="8">
        <v>2700</v>
      </c>
      <c r="Q155" s="8">
        <v>5400</v>
      </c>
      <c r="R155" s="45">
        <f>SUM(_xlfn.SINGLE(Payment_Semester_1),_xlfn.SINGLE(Payment_Semester_2),_xlfn.SINGLE(Payment_Semester_3))</f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8">
        <v>10800</v>
      </c>
      <c r="P156" s="8">
        <v>8100</v>
      </c>
      <c r="Q156" s="8">
        <v>13500</v>
      </c>
      <c r="R156" s="45">
        <f>SUM(_xlfn.SINGLE(Payment_Semester_1),_xlfn.SINGLE(Payment_Semester_2),_xlfn.SINGLE(Payment_Semester_3))</f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8">
        <v>8100</v>
      </c>
      <c r="P157" s="8">
        <v>10800</v>
      </c>
      <c r="Q157" s="8">
        <v>5400</v>
      </c>
      <c r="R157" s="45">
        <f>SUM(_xlfn.SINGLE(Payment_Semester_1),_xlfn.SINGLE(Payment_Semester_2),_xlfn.SINGLE(Payment_Semester_3))</f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8">
        <v>10800</v>
      </c>
      <c r="P158" s="8">
        <v>8100</v>
      </c>
      <c r="Q158" s="8">
        <v>8100</v>
      </c>
      <c r="R158" s="45">
        <f>SUM(_xlfn.SINGLE(Payment_Semester_1),_xlfn.SINGLE(Payment_Semester_2),_xlfn.SINGLE(Payment_Semester_3))</f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8">
        <v>2700</v>
      </c>
      <c r="P159" s="8">
        <v>10800</v>
      </c>
      <c r="Q159" s="8">
        <v>5400</v>
      </c>
      <c r="R159" s="45">
        <f>SUM(_xlfn.SINGLE(Payment_Semester_1),_xlfn.SINGLE(Payment_Semester_2),_xlfn.SINGLE(Payment_Semester_3))</f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8">
        <v>8100</v>
      </c>
      <c r="P160" s="8">
        <v>2700</v>
      </c>
      <c r="Q160" s="8">
        <v>10800</v>
      </c>
      <c r="R160" s="45">
        <f>SUM(_xlfn.SINGLE(Payment_Semester_1),_xlfn.SINGLE(Payment_Semester_2),_xlfn.SINGLE(Payment_Semester_3))</f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8">
        <v>13500</v>
      </c>
      <c r="P161" s="8">
        <v>5400</v>
      </c>
      <c r="Q161" s="8">
        <v>13500</v>
      </c>
      <c r="R161" s="45">
        <f>SUM(_xlfn.SINGLE(Payment_Semester_1),_xlfn.SINGLE(Payment_Semester_2),_xlfn.SINGLE(Payment_Semester_3))</f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8">
        <v>8100</v>
      </c>
      <c r="P162" s="8">
        <v>2700</v>
      </c>
      <c r="Q162" s="8">
        <v>8100</v>
      </c>
      <c r="R162" s="45">
        <f>SUM(_xlfn.SINGLE(Payment_Semester_1),_xlfn.SINGLE(Payment_Semester_2),_xlfn.SINGLE(Payment_Semester_3))</f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8">
        <v>8100</v>
      </c>
      <c r="P163" s="8">
        <v>8100</v>
      </c>
      <c r="Q163" s="8">
        <v>5400</v>
      </c>
      <c r="R163" s="45">
        <f>SUM(_xlfn.SINGLE(Payment_Semester_1),_xlfn.SINGLE(Payment_Semester_2),_xlfn.SINGLE(Payment_Semester_3))</f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8">
        <v>5400</v>
      </c>
      <c r="P164" s="8">
        <v>8100</v>
      </c>
      <c r="Q164" s="8">
        <v>13500</v>
      </c>
      <c r="R164" s="45">
        <f>SUM(_xlfn.SINGLE(Payment_Semester_1),_xlfn.SINGLE(Payment_Semester_2),_xlfn.SINGLE(Payment_Semester_3))</f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8">
        <v>5400</v>
      </c>
      <c r="P165" s="8">
        <v>10800</v>
      </c>
      <c r="Q165" s="8">
        <v>8100</v>
      </c>
      <c r="R165" s="45">
        <f>SUM(_xlfn.SINGLE(Payment_Semester_1),_xlfn.SINGLE(Payment_Semester_2),_xlfn.SINGLE(Payment_Semester_3))</f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8">
        <v>5400</v>
      </c>
      <c r="P166" s="8">
        <v>5400</v>
      </c>
      <c r="Q166" s="8">
        <v>10800</v>
      </c>
      <c r="R166" s="45">
        <f>SUM(_xlfn.SINGLE(Payment_Semester_1),_xlfn.SINGLE(Payment_Semester_2),_xlfn.SINGLE(Payment_Semester_3))</f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8">
        <v>2700</v>
      </c>
      <c r="P167" s="8">
        <v>5400</v>
      </c>
      <c r="Q167" s="8">
        <v>13500</v>
      </c>
      <c r="R167" s="45">
        <f>SUM(_xlfn.SINGLE(Payment_Semester_1),_xlfn.SINGLE(Payment_Semester_2),_xlfn.SINGLE(Payment_Semester_3))</f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8">
        <v>13500</v>
      </c>
      <c r="P168" s="8">
        <v>5400</v>
      </c>
      <c r="Q168" s="8">
        <v>10800</v>
      </c>
      <c r="R168" s="45">
        <f>SUM(_xlfn.SINGLE(Payment_Semester_1),_xlfn.SINGLE(Payment_Semester_2),_xlfn.SINGLE(Payment_Semester_3))</f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8">
        <v>13500</v>
      </c>
      <c r="P169" s="8">
        <v>8100</v>
      </c>
      <c r="Q169" s="8">
        <v>5400</v>
      </c>
      <c r="R169" s="45">
        <f>SUM(_xlfn.SINGLE(Payment_Semester_1),_xlfn.SINGLE(Payment_Semester_2),_xlfn.SINGLE(Payment_Semester_3))</f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8">
        <v>2700</v>
      </c>
      <c r="P170" s="8">
        <v>10800</v>
      </c>
      <c r="Q170" s="8">
        <v>8100</v>
      </c>
      <c r="R170" s="45">
        <f>SUM(_xlfn.SINGLE(Payment_Semester_1),_xlfn.SINGLE(Payment_Semester_2),_xlfn.SINGLE(Payment_Semester_3))</f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8">
        <v>8100</v>
      </c>
      <c r="P171" s="8">
        <v>5400</v>
      </c>
      <c r="Q171" s="8">
        <v>8100</v>
      </c>
      <c r="R171" s="45">
        <f>SUM(_xlfn.SINGLE(Payment_Semester_1),_xlfn.SINGLE(Payment_Semester_2),_xlfn.SINGLE(Payment_Semester_3))</f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8">
        <v>5400</v>
      </c>
      <c r="P172" s="8">
        <v>10800</v>
      </c>
      <c r="Q172" s="8">
        <v>5400</v>
      </c>
      <c r="R172" s="45">
        <f>SUM(_xlfn.SINGLE(Payment_Semester_1),_xlfn.SINGLE(Payment_Semester_2),_xlfn.SINGLE(Payment_Semester_3))</f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8">
        <v>2700</v>
      </c>
      <c r="P173" s="8">
        <v>8100</v>
      </c>
      <c r="Q173" s="8">
        <v>13500</v>
      </c>
      <c r="R173" s="45">
        <f>SUM(_xlfn.SINGLE(Payment_Semester_1),_xlfn.SINGLE(Payment_Semester_2),_xlfn.SINGLE(Payment_Semester_3))</f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8">
        <v>2700</v>
      </c>
      <c r="P174" s="8">
        <v>2700</v>
      </c>
      <c r="Q174" s="8">
        <v>5400</v>
      </c>
      <c r="R174" s="45">
        <f>SUM(_xlfn.SINGLE(Payment_Semester_1),_xlfn.SINGLE(Payment_Semester_2),_xlfn.SINGLE(Payment_Semester_3))</f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8">
        <v>10800</v>
      </c>
      <c r="P175" s="8">
        <v>2700</v>
      </c>
      <c r="Q175" s="8">
        <v>5400</v>
      </c>
      <c r="R175" s="45">
        <f>SUM(_xlfn.SINGLE(Payment_Semester_1),_xlfn.SINGLE(Payment_Semester_2),_xlfn.SINGLE(Payment_Semester_3))</f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8">
        <v>10800</v>
      </c>
      <c r="P176" s="8">
        <v>8100</v>
      </c>
      <c r="Q176" s="8">
        <v>13500</v>
      </c>
      <c r="R176" s="45">
        <f>SUM(_xlfn.SINGLE(Payment_Semester_1),_xlfn.SINGLE(Payment_Semester_2),_xlfn.SINGLE(Payment_Semester_3))</f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8">
        <v>5400</v>
      </c>
      <c r="P177" s="8">
        <v>10800</v>
      </c>
      <c r="Q177" s="8">
        <v>8100</v>
      </c>
      <c r="R177" s="45">
        <f>SUM(_xlfn.SINGLE(Payment_Semester_1),_xlfn.SINGLE(Payment_Semester_2),_xlfn.SINGLE(Payment_Semester_3))</f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8">
        <v>13500</v>
      </c>
      <c r="P178" s="8">
        <v>2700</v>
      </c>
      <c r="Q178" s="8">
        <v>10800</v>
      </c>
      <c r="R178" s="45">
        <f>SUM(_xlfn.SINGLE(Payment_Semester_1),_xlfn.SINGLE(Payment_Semester_2),_xlfn.SINGLE(Payment_Semester_3))</f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8">
        <v>8100</v>
      </c>
      <c r="P179" s="8">
        <v>2700</v>
      </c>
      <c r="Q179" s="8">
        <v>10800</v>
      </c>
      <c r="R179" s="45">
        <f>SUM(_xlfn.SINGLE(Payment_Semester_1),_xlfn.SINGLE(Payment_Semester_2),_xlfn.SINGLE(Payment_Semester_3))</f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8">
        <v>10800</v>
      </c>
      <c r="P180" s="8">
        <v>10800</v>
      </c>
      <c r="Q180" s="8">
        <v>5400</v>
      </c>
      <c r="R180" s="45">
        <f>SUM(_xlfn.SINGLE(Payment_Semester_1),_xlfn.SINGLE(Payment_Semester_2),_xlfn.SINGLE(Payment_Semester_3))</f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8">
        <v>10800</v>
      </c>
      <c r="P181" s="8">
        <v>5400</v>
      </c>
      <c r="Q181" s="8">
        <v>5400</v>
      </c>
      <c r="R181" s="45">
        <f>SUM(_xlfn.SINGLE(Payment_Semester_1),_xlfn.SINGLE(Payment_Semester_2),_xlfn.SINGLE(Payment_Semester_3))</f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8">
        <v>13500</v>
      </c>
      <c r="P182" s="8">
        <v>10800</v>
      </c>
      <c r="Q182" s="8">
        <v>8100</v>
      </c>
      <c r="R182" s="45">
        <f>SUM(_xlfn.SINGLE(Payment_Semester_1),_xlfn.SINGLE(Payment_Semester_2),_xlfn.SINGLE(Payment_Semester_3))</f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8">
        <v>10800</v>
      </c>
      <c r="P183" s="8">
        <v>10800</v>
      </c>
      <c r="Q183" s="8">
        <v>5400</v>
      </c>
      <c r="R183" s="45">
        <f>SUM(_xlfn.SINGLE(Payment_Semester_1),_xlfn.SINGLE(Payment_Semester_2),_xlfn.SINGLE(Payment_Semester_3))</f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8">
        <v>13500</v>
      </c>
      <c r="P184" s="8">
        <v>8100</v>
      </c>
      <c r="Q184" s="8">
        <v>10800</v>
      </c>
      <c r="R184" s="45">
        <f>SUM(_xlfn.SINGLE(Payment_Semester_1),_xlfn.SINGLE(Payment_Semester_2),_xlfn.SINGLE(Payment_Semester_3))</f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8">
        <v>10800</v>
      </c>
      <c r="P185" s="8">
        <v>5400</v>
      </c>
      <c r="Q185" s="8">
        <v>8100</v>
      </c>
      <c r="R185" s="45">
        <f>SUM(_xlfn.SINGLE(Payment_Semester_1),_xlfn.SINGLE(Payment_Semester_2),_xlfn.SINGLE(Payment_Semester_3))</f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8">
        <v>2700</v>
      </c>
      <c r="P186" s="8">
        <v>10800</v>
      </c>
      <c r="Q186" s="8">
        <v>8100</v>
      </c>
      <c r="R186" s="45">
        <f>SUM(_xlfn.SINGLE(Payment_Semester_1),_xlfn.SINGLE(Payment_Semester_2),_xlfn.SINGLE(Payment_Semester_3))</f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8">
        <v>10800</v>
      </c>
      <c r="P187" s="8">
        <v>10800</v>
      </c>
      <c r="Q187" s="8">
        <v>8100</v>
      </c>
      <c r="R187" s="45">
        <f>SUM(_xlfn.SINGLE(Payment_Semester_1),_xlfn.SINGLE(Payment_Semester_2),_xlfn.SINGLE(Payment_Semester_3))</f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8">
        <v>8100</v>
      </c>
      <c r="P188" s="8">
        <v>5400</v>
      </c>
      <c r="Q188" s="8">
        <v>5400</v>
      </c>
      <c r="R188" s="45">
        <f>SUM(_xlfn.SINGLE(Payment_Semester_1),_xlfn.SINGLE(Payment_Semester_2),_xlfn.SINGLE(Payment_Semester_3))</f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8">
        <v>10800</v>
      </c>
      <c r="P189" s="8">
        <v>2700</v>
      </c>
      <c r="Q189" s="8">
        <v>13500</v>
      </c>
      <c r="R189" s="45">
        <f>SUM(_xlfn.SINGLE(Payment_Semester_1),_xlfn.SINGLE(Payment_Semester_2),_xlfn.SINGLE(Payment_Semester_3))</f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8">
        <v>13500</v>
      </c>
      <c r="P190" s="8">
        <v>8100</v>
      </c>
      <c r="Q190" s="8">
        <v>10800</v>
      </c>
      <c r="R190" s="45">
        <f>SUM(_xlfn.SINGLE(Payment_Semester_1),_xlfn.SINGLE(Payment_Semester_2),_xlfn.SINGLE(Payment_Semester_3))</f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8">
        <v>5400</v>
      </c>
      <c r="P191" s="8">
        <v>2700</v>
      </c>
      <c r="Q191" s="8">
        <v>5400</v>
      </c>
      <c r="R191" s="45">
        <f>SUM(_xlfn.SINGLE(Payment_Semester_1),_xlfn.SINGLE(Payment_Semester_2),_xlfn.SINGLE(Payment_Semester_3))</f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8">
        <v>5400</v>
      </c>
      <c r="P192" s="8">
        <v>8100</v>
      </c>
      <c r="Q192" s="8">
        <v>8100</v>
      </c>
      <c r="R192" s="45">
        <f>SUM(_xlfn.SINGLE(Payment_Semester_1),_xlfn.SINGLE(Payment_Semester_2),_xlfn.SINGLE(Payment_Semester_3))</f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8">
        <v>10800</v>
      </c>
      <c r="P193" s="8">
        <v>2700</v>
      </c>
      <c r="Q193" s="8">
        <v>10800</v>
      </c>
      <c r="R193" s="45">
        <f>SUM(_xlfn.SINGLE(Payment_Semester_1),_xlfn.SINGLE(Payment_Semester_2),_xlfn.SINGLE(Payment_Semester_3))</f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8">
        <v>13500</v>
      </c>
      <c r="P194" s="8">
        <v>2700</v>
      </c>
      <c r="Q194" s="8">
        <v>5400</v>
      </c>
      <c r="R194" s="45">
        <f>SUM(_xlfn.SINGLE(Payment_Semester_1),_xlfn.SINGLE(Payment_Semester_2),_xlfn.SINGLE(Payment_Semester_3))</f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8">
        <v>5400</v>
      </c>
      <c r="P195" s="8">
        <v>10800</v>
      </c>
      <c r="Q195" s="8">
        <v>10800</v>
      </c>
      <c r="R195" s="45">
        <f>SUM(_xlfn.SINGLE(Payment_Semester_1),_xlfn.SINGLE(Payment_Semester_2),_xlfn.SINGLE(Payment_Semester_3))</f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8">
        <v>5400</v>
      </c>
      <c r="P196" s="8">
        <v>2700</v>
      </c>
      <c r="Q196" s="8">
        <v>13500</v>
      </c>
      <c r="R196" s="45">
        <f>SUM(_xlfn.SINGLE(Payment_Semester_1),_xlfn.SINGLE(Payment_Semester_2),_xlfn.SINGLE(Payment_Semester_3))</f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8">
        <v>13500</v>
      </c>
      <c r="P197" s="8">
        <v>2700</v>
      </c>
      <c r="Q197" s="8">
        <v>13500</v>
      </c>
      <c r="R197" s="45">
        <f>SUM(_xlfn.SINGLE(Payment_Semester_1),_xlfn.SINGLE(Payment_Semester_2),_xlfn.SINGLE(Payment_Semester_3))</f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8">
        <v>8100</v>
      </c>
      <c r="P198" s="8">
        <v>10800</v>
      </c>
      <c r="Q198" s="8">
        <v>10800</v>
      </c>
      <c r="R198" s="45">
        <f>SUM(_xlfn.SINGLE(Payment_Semester_1),_xlfn.SINGLE(Payment_Semester_2),_xlfn.SINGLE(Payment_Semester_3))</f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8">
        <v>10800</v>
      </c>
      <c r="P199" s="8">
        <v>2700</v>
      </c>
      <c r="Q199" s="8">
        <v>10800</v>
      </c>
      <c r="R199" s="45">
        <f>SUM(_xlfn.SINGLE(Payment_Semester_1),_xlfn.SINGLE(Payment_Semester_2),_xlfn.SINGLE(Payment_Semester_3))</f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8">
        <v>8100</v>
      </c>
      <c r="P200" s="8">
        <v>2700</v>
      </c>
      <c r="Q200" s="8">
        <v>5400</v>
      </c>
      <c r="R200" s="45">
        <f>SUM(_xlfn.SINGLE(Payment_Semester_1),_xlfn.SINGLE(Payment_Semester_2),_xlfn.SINGLE(Payment_Semester_3))</f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8">
        <v>13500</v>
      </c>
      <c r="P201" s="8">
        <v>5400</v>
      </c>
      <c r="Q201" s="8">
        <v>10800</v>
      </c>
      <c r="R201" s="45">
        <f>SUM(_xlfn.SINGLE(Payment_Semester_1),_xlfn.SINGLE(Payment_Semester_2),_xlfn.SINGLE(Payment_Semester_3))</f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8">
        <v>2700</v>
      </c>
      <c r="P202" s="8">
        <v>10800</v>
      </c>
      <c r="Q202" s="8">
        <v>5400</v>
      </c>
      <c r="R202" s="45">
        <f>SUM(_xlfn.SINGLE(Payment_Semester_1),_xlfn.SINGLE(Payment_Semester_2),_xlfn.SINGLE(Payment_Semester_3))</f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8">
        <v>8100</v>
      </c>
      <c r="P203" s="8">
        <v>10800</v>
      </c>
      <c r="Q203" s="8">
        <v>8100</v>
      </c>
      <c r="R203" s="45">
        <f>SUM(_xlfn.SINGLE(Payment_Semester_1),_xlfn.SINGLE(Payment_Semester_2),_xlfn.SINGLE(Payment_Semester_3))</f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8">
        <v>10800</v>
      </c>
      <c r="P204" s="8">
        <v>8100</v>
      </c>
      <c r="Q204" s="8">
        <v>5400</v>
      </c>
      <c r="R204" s="45">
        <f>SUM(_xlfn.SINGLE(Payment_Semester_1),_xlfn.SINGLE(Payment_Semester_2),_xlfn.SINGLE(Payment_Semester_3))</f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8">
        <v>5400</v>
      </c>
      <c r="P205" s="8">
        <v>10800</v>
      </c>
      <c r="Q205" s="8">
        <v>8100</v>
      </c>
      <c r="R205" s="45">
        <f>SUM(_xlfn.SINGLE(Payment_Semester_1),_xlfn.SINGLE(Payment_Semester_2),_xlfn.SINGLE(Payment_Semester_3))</f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8">
        <v>8100</v>
      </c>
      <c r="P206" s="8">
        <v>2700</v>
      </c>
      <c r="Q206" s="8">
        <v>8100</v>
      </c>
      <c r="R206" s="45">
        <f>SUM(_xlfn.SINGLE(Payment_Semester_1),_xlfn.SINGLE(Payment_Semester_2),_xlfn.SINGLE(Payment_Semester_3))</f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8">
        <v>5400</v>
      </c>
      <c r="P207" s="8">
        <v>5400</v>
      </c>
      <c r="Q207" s="8">
        <v>13500</v>
      </c>
      <c r="R207" s="45">
        <f>SUM(_xlfn.SINGLE(Payment_Semester_1),_xlfn.SINGLE(Payment_Semester_2),_xlfn.SINGLE(Payment_Semester_3))</f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8">
        <v>8100</v>
      </c>
      <c r="P208" s="8">
        <v>5400</v>
      </c>
      <c r="Q208" s="8">
        <v>5400</v>
      </c>
      <c r="R208" s="45">
        <f>SUM(_xlfn.SINGLE(Payment_Semester_1),_xlfn.SINGLE(Payment_Semester_2),_xlfn.SINGLE(Payment_Semester_3))</f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8">
        <v>8100</v>
      </c>
      <c r="P209" s="8">
        <v>5400</v>
      </c>
      <c r="Q209" s="8">
        <v>13500</v>
      </c>
      <c r="R209" s="45">
        <f>SUM(_xlfn.SINGLE(Payment_Semester_1),_xlfn.SINGLE(Payment_Semester_2),_xlfn.SINGLE(Payment_Semester_3))</f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8">
        <v>10800</v>
      </c>
      <c r="P210" s="8">
        <v>8100</v>
      </c>
      <c r="Q210" s="8">
        <v>8100</v>
      </c>
      <c r="R210" s="45">
        <f>SUM(_xlfn.SINGLE(Payment_Semester_1),_xlfn.SINGLE(Payment_Semester_2),_xlfn.SINGLE(Payment_Semester_3))</f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8">
        <v>5400</v>
      </c>
      <c r="P211" s="8">
        <v>5400</v>
      </c>
      <c r="Q211" s="8">
        <v>8100</v>
      </c>
      <c r="R211" s="45">
        <f>SUM(_xlfn.SINGLE(Payment_Semester_1),_xlfn.SINGLE(Payment_Semester_2),_xlfn.SINGLE(Payment_Semester_3))</f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8">
        <v>10800</v>
      </c>
      <c r="P212" s="8">
        <v>10800</v>
      </c>
      <c r="Q212" s="8">
        <v>5400</v>
      </c>
      <c r="R212" s="45">
        <f>SUM(_xlfn.SINGLE(Payment_Semester_1),_xlfn.SINGLE(Payment_Semester_2),_xlfn.SINGLE(Payment_Semester_3))</f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8">
        <v>10800</v>
      </c>
      <c r="P213" s="8">
        <v>8100</v>
      </c>
      <c r="Q213" s="8">
        <v>10800</v>
      </c>
      <c r="R213" s="45">
        <f>SUM(_xlfn.SINGLE(Payment_Semester_1),_xlfn.SINGLE(Payment_Semester_2),_xlfn.SINGLE(Payment_Semester_3))</f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8">
        <v>2700</v>
      </c>
      <c r="P214" s="8">
        <v>5400</v>
      </c>
      <c r="Q214" s="8">
        <v>5400</v>
      </c>
      <c r="R214" s="45">
        <f>SUM(_xlfn.SINGLE(Payment_Semester_1),_xlfn.SINGLE(Payment_Semester_2),_xlfn.SINGLE(Payment_Semester_3))</f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8">
        <v>5400</v>
      </c>
      <c r="P215" s="8">
        <v>5400</v>
      </c>
      <c r="Q215" s="8">
        <v>10800</v>
      </c>
      <c r="R215" s="45">
        <f>SUM(_xlfn.SINGLE(Payment_Semester_1),_xlfn.SINGLE(Payment_Semester_2),_xlfn.SINGLE(Payment_Semester_3))</f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8">
        <v>8100</v>
      </c>
      <c r="P216" s="8">
        <v>2700</v>
      </c>
      <c r="Q216" s="8">
        <v>8100</v>
      </c>
      <c r="R216" s="45">
        <f>SUM(_xlfn.SINGLE(Payment_Semester_1),_xlfn.SINGLE(Payment_Semester_2),_xlfn.SINGLE(Payment_Semester_3))</f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8">
        <v>2700</v>
      </c>
      <c r="P217" s="8">
        <v>2700</v>
      </c>
      <c r="Q217" s="8">
        <v>13500</v>
      </c>
      <c r="R217" s="45">
        <f>SUM(_xlfn.SINGLE(Payment_Semester_1),_xlfn.SINGLE(Payment_Semester_2),_xlfn.SINGLE(Payment_Semester_3))</f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8">
        <v>13500</v>
      </c>
      <c r="P218" s="8">
        <v>10800</v>
      </c>
      <c r="Q218" s="8">
        <v>5400</v>
      </c>
      <c r="R218" s="45">
        <f>SUM(_xlfn.SINGLE(Payment_Semester_1),_xlfn.SINGLE(Payment_Semester_2),_xlfn.SINGLE(Payment_Semester_3))</f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8">
        <v>8100</v>
      </c>
      <c r="P219" s="8">
        <v>8100</v>
      </c>
      <c r="Q219" s="8">
        <v>8100</v>
      </c>
      <c r="R219" s="45">
        <f>SUM(_xlfn.SINGLE(Payment_Semester_1),_xlfn.SINGLE(Payment_Semester_2),_xlfn.SINGLE(Payment_Semester_3))</f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8">
        <v>5400</v>
      </c>
      <c r="P220" s="8">
        <v>5400</v>
      </c>
      <c r="Q220" s="8">
        <v>13500</v>
      </c>
      <c r="R220" s="45">
        <f>SUM(_xlfn.SINGLE(Payment_Semester_1),_xlfn.SINGLE(Payment_Semester_2),_xlfn.SINGLE(Payment_Semester_3))</f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8">
        <v>13500</v>
      </c>
      <c r="P221" s="8">
        <v>2700</v>
      </c>
      <c r="Q221" s="8">
        <v>8100</v>
      </c>
      <c r="R221" s="45">
        <f>SUM(_xlfn.SINGLE(Payment_Semester_1),_xlfn.SINGLE(Payment_Semester_2),_xlfn.SINGLE(Payment_Semester_3))</f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8">
        <v>2700</v>
      </c>
      <c r="P222" s="8">
        <v>5400</v>
      </c>
      <c r="Q222" s="8">
        <v>8100</v>
      </c>
      <c r="R222" s="45">
        <f>SUM(_xlfn.SINGLE(Payment_Semester_1),_xlfn.SINGLE(Payment_Semester_2),_xlfn.SINGLE(Payment_Semester_3))</f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8">
        <v>13500</v>
      </c>
      <c r="P223" s="8">
        <v>8100</v>
      </c>
      <c r="Q223" s="8">
        <v>13500</v>
      </c>
      <c r="R223" s="45">
        <f>SUM(_xlfn.SINGLE(Payment_Semester_1),_xlfn.SINGLE(Payment_Semester_2),_xlfn.SINGLE(Payment_Semester_3))</f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8">
        <v>13500</v>
      </c>
      <c r="P224" s="8">
        <v>8100</v>
      </c>
      <c r="Q224" s="8">
        <v>5400</v>
      </c>
      <c r="R224" s="45">
        <f>SUM(_xlfn.SINGLE(Payment_Semester_1),_xlfn.SINGLE(Payment_Semester_2),_xlfn.SINGLE(Payment_Semester_3))</f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8">
        <v>10800</v>
      </c>
      <c r="P225" s="8">
        <v>5400</v>
      </c>
      <c r="Q225" s="8">
        <v>13500</v>
      </c>
      <c r="R225" s="45">
        <f>SUM(_xlfn.SINGLE(Payment_Semester_1),_xlfn.SINGLE(Payment_Semester_2),_xlfn.SINGLE(Payment_Semester_3))</f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8">
        <v>5400</v>
      </c>
      <c r="P226" s="8">
        <v>8100</v>
      </c>
      <c r="Q226" s="8">
        <v>8100</v>
      </c>
      <c r="R226" s="45">
        <f>SUM(_xlfn.SINGLE(Payment_Semester_1),_xlfn.SINGLE(Payment_Semester_2),_xlfn.SINGLE(Payment_Semester_3))</f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8">
        <v>5400</v>
      </c>
      <c r="P227" s="8">
        <v>5400</v>
      </c>
      <c r="Q227" s="8">
        <v>10800</v>
      </c>
      <c r="R227" s="45">
        <f>SUM(_xlfn.SINGLE(Payment_Semester_1),_xlfn.SINGLE(Payment_Semester_2),_xlfn.SINGLE(Payment_Semester_3))</f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8">
        <v>2700</v>
      </c>
      <c r="P228" s="8">
        <v>2700</v>
      </c>
      <c r="Q228" s="8">
        <v>5400</v>
      </c>
      <c r="R228" s="45">
        <f>SUM(_xlfn.SINGLE(Payment_Semester_1),_xlfn.SINGLE(Payment_Semester_2),_xlfn.SINGLE(Payment_Semester_3))</f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8">
        <v>8100</v>
      </c>
      <c r="P229" s="8">
        <v>8100</v>
      </c>
      <c r="Q229" s="8">
        <v>8100</v>
      </c>
      <c r="R229" s="45">
        <f>SUM(_xlfn.SINGLE(Payment_Semester_1),_xlfn.SINGLE(Payment_Semester_2),_xlfn.SINGLE(Payment_Semester_3))</f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8">
        <v>13500</v>
      </c>
      <c r="P230" s="8">
        <v>5400</v>
      </c>
      <c r="Q230" s="8">
        <v>13500</v>
      </c>
      <c r="R230" s="45">
        <f>SUM(_xlfn.SINGLE(Payment_Semester_1),_xlfn.SINGLE(Payment_Semester_2),_xlfn.SINGLE(Payment_Semester_3))</f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8">
        <v>5400</v>
      </c>
      <c r="P231" s="8">
        <v>10800</v>
      </c>
      <c r="Q231" s="8">
        <v>13500</v>
      </c>
      <c r="R231" s="45">
        <f>SUM(_xlfn.SINGLE(Payment_Semester_1),_xlfn.SINGLE(Payment_Semester_2),_xlfn.SINGLE(Payment_Semester_3))</f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8">
        <v>13500</v>
      </c>
      <c r="P232" s="8">
        <v>5400</v>
      </c>
      <c r="Q232" s="8">
        <v>13500</v>
      </c>
      <c r="R232" s="45">
        <f>SUM(_xlfn.SINGLE(Payment_Semester_1),_xlfn.SINGLE(Payment_Semester_2),_xlfn.SINGLE(Payment_Semester_3))</f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8">
        <v>8100</v>
      </c>
      <c r="P233" s="8">
        <v>8100</v>
      </c>
      <c r="Q233" s="8">
        <v>5400</v>
      </c>
      <c r="R233" s="45">
        <f>SUM(_xlfn.SINGLE(Payment_Semester_1),_xlfn.SINGLE(Payment_Semester_2),_xlfn.SINGLE(Payment_Semester_3))</f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8">
        <v>5400</v>
      </c>
      <c r="P234" s="8">
        <v>8100</v>
      </c>
      <c r="Q234" s="8">
        <v>5400</v>
      </c>
      <c r="R234" s="45">
        <f>SUM(_xlfn.SINGLE(Payment_Semester_1),_xlfn.SINGLE(Payment_Semester_2),_xlfn.SINGLE(Payment_Semester_3))</f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8">
        <v>5400</v>
      </c>
      <c r="P235" s="8">
        <v>2700</v>
      </c>
      <c r="Q235" s="8">
        <v>8100</v>
      </c>
      <c r="R235" s="45">
        <f>SUM(_xlfn.SINGLE(Payment_Semester_1),_xlfn.SINGLE(Payment_Semester_2),_xlfn.SINGLE(Payment_Semester_3))</f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8">
        <v>5400</v>
      </c>
      <c r="P236" s="8">
        <v>8100</v>
      </c>
      <c r="Q236" s="8">
        <v>5400</v>
      </c>
      <c r="R236" s="45">
        <f>SUM(_xlfn.SINGLE(Payment_Semester_1),_xlfn.SINGLE(Payment_Semester_2),_xlfn.SINGLE(Payment_Semester_3))</f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8">
        <v>8100</v>
      </c>
      <c r="P237" s="8">
        <v>8100</v>
      </c>
      <c r="Q237" s="8">
        <v>10800</v>
      </c>
      <c r="R237" s="45">
        <f>SUM(_xlfn.SINGLE(Payment_Semester_1),_xlfn.SINGLE(Payment_Semester_2),_xlfn.SINGLE(Payment_Semester_3))</f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8">
        <v>10800</v>
      </c>
      <c r="P238" s="8">
        <v>2700</v>
      </c>
      <c r="Q238" s="8">
        <v>10800</v>
      </c>
      <c r="R238" s="45">
        <f>SUM(_xlfn.SINGLE(Payment_Semester_1),_xlfn.SINGLE(Payment_Semester_2),_xlfn.SINGLE(Payment_Semester_3))</f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8">
        <v>10800</v>
      </c>
      <c r="P239" s="8">
        <v>10800</v>
      </c>
      <c r="Q239" s="8">
        <v>13500</v>
      </c>
      <c r="R239" s="45">
        <f>SUM(_xlfn.SINGLE(Payment_Semester_1),_xlfn.SINGLE(Payment_Semester_2),_xlfn.SINGLE(Payment_Semester_3))</f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8">
        <v>8100</v>
      </c>
      <c r="P240" s="8">
        <v>2700</v>
      </c>
      <c r="Q240" s="8">
        <v>5400</v>
      </c>
      <c r="R240" s="45">
        <f>SUM(_xlfn.SINGLE(Payment_Semester_1),_xlfn.SINGLE(Payment_Semester_2),_xlfn.SINGLE(Payment_Semester_3))</f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8">
        <v>5400</v>
      </c>
      <c r="P241" s="8">
        <v>8100</v>
      </c>
      <c r="Q241" s="8">
        <v>8100</v>
      </c>
      <c r="R241" s="45">
        <f>SUM(_xlfn.SINGLE(Payment_Semester_1),_xlfn.SINGLE(Payment_Semester_2),_xlfn.SINGLE(Payment_Semester_3))</f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8">
        <v>5400</v>
      </c>
      <c r="P242" s="8">
        <v>2700</v>
      </c>
      <c r="Q242" s="8">
        <v>13500</v>
      </c>
      <c r="R242" s="45">
        <f>SUM(_xlfn.SINGLE(Payment_Semester_1),_xlfn.SINGLE(Payment_Semester_2),_xlfn.SINGLE(Payment_Semester_3))</f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8">
        <v>2700</v>
      </c>
      <c r="P243" s="8">
        <v>5400</v>
      </c>
      <c r="Q243" s="8">
        <v>5400</v>
      </c>
      <c r="R243" s="45">
        <f>SUM(_xlfn.SINGLE(Payment_Semester_1),_xlfn.SINGLE(Payment_Semester_2),_xlfn.SINGLE(Payment_Semester_3))</f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8">
        <v>8100</v>
      </c>
      <c r="P244" s="8">
        <v>10800</v>
      </c>
      <c r="Q244" s="8">
        <v>5400</v>
      </c>
      <c r="R244" s="45">
        <f>SUM(_xlfn.SINGLE(Payment_Semester_1),_xlfn.SINGLE(Payment_Semester_2),_xlfn.SINGLE(Payment_Semester_3))</f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8">
        <v>10800</v>
      </c>
      <c r="P245" s="8">
        <v>2700</v>
      </c>
      <c r="Q245" s="8">
        <v>10800</v>
      </c>
      <c r="R245" s="45">
        <f>SUM(_xlfn.SINGLE(Payment_Semester_1),_xlfn.SINGLE(Payment_Semester_2),_xlfn.SINGLE(Payment_Semester_3))</f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8">
        <v>13500</v>
      </c>
      <c r="P246" s="8">
        <v>8100</v>
      </c>
      <c r="Q246" s="8">
        <v>8100</v>
      </c>
      <c r="R246" s="45">
        <f>SUM(_xlfn.SINGLE(Payment_Semester_1),_xlfn.SINGLE(Payment_Semester_2),_xlfn.SINGLE(Payment_Semester_3))</f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8">
        <v>8100</v>
      </c>
      <c r="P247" s="8">
        <v>5400</v>
      </c>
      <c r="Q247" s="8">
        <v>8100</v>
      </c>
      <c r="R247" s="45">
        <f>SUM(_xlfn.SINGLE(Payment_Semester_1),_xlfn.SINGLE(Payment_Semester_2),_xlfn.SINGLE(Payment_Semester_3))</f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8">
        <v>8100</v>
      </c>
      <c r="P248" s="8">
        <v>5400</v>
      </c>
      <c r="Q248" s="8">
        <v>5400</v>
      </c>
      <c r="R248" s="45">
        <f>SUM(_xlfn.SINGLE(Payment_Semester_1),_xlfn.SINGLE(Payment_Semester_2),_xlfn.SINGLE(Payment_Semester_3))</f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8">
        <v>10800</v>
      </c>
      <c r="P249" s="8">
        <v>2700</v>
      </c>
      <c r="Q249" s="8">
        <v>5400</v>
      </c>
      <c r="R249" s="45">
        <f>SUM(_xlfn.SINGLE(Payment_Semester_1),_xlfn.SINGLE(Payment_Semester_2),_xlfn.SINGLE(Payment_Semester_3))</f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8">
        <v>5400</v>
      </c>
      <c r="P250" s="8">
        <v>5400</v>
      </c>
      <c r="Q250" s="8">
        <v>8100</v>
      </c>
      <c r="R250" s="45">
        <f>SUM(_xlfn.SINGLE(Payment_Semester_1),_xlfn.SINGLE(Payment_Semester_2),_xlfn.SINGLE(Payment_Semester_3))</f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8">
        <v>10800</v>
      </c>
      <c r="P251" s="8">
        <v>10800</v>
      </c>
      <c r="Q251" s="8">
        <v>5400</v>
      </c>
      <c r="R251" s="45">
        <f>SUM(_xlfn.SINGLE(Payment_Semester_1),_xlfn.SINGLE(Payment_Semester_2),_xlfn.SINGLE(Payment_Semester_3))</f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8">
        <v>13500</v>
      </c>
      <c r="P252" s="8">
        <v>2700</v>
      </c>
      <c r="Q252" s="8">
        <v>8100</v>
      </c>
      <c r="R252" s="45">
        <f>SUM(_xlfn.SINGLE(Payment_Semester_1),_xlfn.SINGLE(Payment_Semester_2),_xlfn.SINGLE(Payment_Semester_3))</f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8">
        <v>2700</v>
      </c>
      <c r="P253" s="8">
        <v>8100</v>
      </c>
      <c r="Q253" s="8">
        <v>10800</v>
      </c>
      <c r="R253" s="45">
        <f>SUM(_xlfn.SINGLE(Payment_Semester_1),_xlfn.SINGLE(Payment_Semester_2),_xlfn.SINGLE(Payment_Semester_3))</f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8">
        <v>5400</v>
      </c>
      <c r="P254" s="8">
        <v>10800</v>
      </c>
      <c r="Q254" s="8">
        <v>13500</v>
      </c>
      <c r="R254" s="45">
        <f>SUM(_xlfn.SINGLE(Payment_Semester_1),_xlfn.SINGLE(Payment_Semester_2),_xlfn.SINGLE(Payment_Semester_3))</f>
        <v>29700</v>
      </c>
    </row>
    <row r="255" spans="3:18">
      <c r="C255" s="3" t="s">
        <v>262</v>
      </c>
      <c r="D255" s="5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8">
        <v>5400</v>
      </c>
      <c r="P255" s="8">
        <v>5400</v>
      </c>
      <c r="Q255" s="8">
        <v>5400</v>
      </c>
      <c r="R255" s="45">
        <f>SUM(_xlfn.SINGLE(Payment_Semester_1),_xlfn.SINGLE(Payment_Semester_2),_xlfn.SINGLE(Payment_Semester_3))</f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tabSelected="1" topLeftCell="A29" zoomScale="179" zoomScaleNormal="179" workbookViewId="0">
      <selection activeCell="F31" sqref="F31:F32"/>
    </sheetView>
  </sheetViews>
  <sheetFormatPr baseColWidth="10" defaultColWidth="8.83203125" defaultRowHeight="15"/>
  <cols>
    <col min="1" max="1" width="20" bestFit="1" customWidth="1"/>
    <col min="2" max="2" width="19.1640625" customWidth="1"/>
    <col min="3" max="3" width="12.33203125" customWidth="1"/>
    <col min="4" max="4" width="13.83203125" customWidth="1"/>
    <col min="5" max="5" width="15" customWidth="1"/>
    <col min="6" max="6" width="16.33203125" customWidth="1"/>
    <col min="7" max="9" width="11.33203125" customWidth="1"/>
    <col min="10" max="10" width="13.83203125" customWidth="1"/>
    <col min="11" max="13" width="11.33203125" customWidth="1"/>
  </cols>
  <sheetData>
    <row r="1" spans="1:12" ht="15" customHeight="1">
      <c r="A1" s="67" t="s">
        <v>585</v>
      </c>
      <c r="B1" s="67"/>
      <c r="D1" s="71" t="s">
        <v>587</v>
      </c>
      <c r="E1" s="71"/>
      <c r="F1" s="71"/>
      <c r="G1" s="71"/>
      <c r="I1" s="71" t="s">
        <v>586</v>
      </c>
      <c r="J1" s="71"/>
      <c r="K1" s="71"/>
      <c r="L1" s="71"/>
    </row>
    <row r="2" spans="1:12">
      <c r="A2" s="67"/>
      <c r="B2" s="67"/>
      <c r="D2" s="71"/>
      <c r="E2" s="71"/>
      <c r="F2" s="71"/>
      <c r="G2" s="71"/>
      <c r="I2" s="71"/>
      <c r="J2" s="71"/>
      <c r="K2" s="71"/>
      <c r="L2" s="71"/>
    </row>
    <row r="3" spans="1:12">
      <c r="A3" s="81"/>
      <c r="B3" s="81"/>
      <c r="D3" s="71"/>
      <c r="E3" s="71"/>
      <c r="F3" s="71"/>
      <c r="G3" s="71"/>
      <c r="I3" s="71"/>
      <c r="J3" s="71"/>
      <c r="K3" s="71"/>
      <c r="L3" s="71"/>
    </row>
    <row r="4" spans="1:12" ht="29.25" customHeight="1">
      <c r="A4" s="80" t="s">
        <v>273</v>
      </c>
      <c r="B4" s="80"/>
      <c r="C4" s="14"/>
      <c r="D4" s="16"/>
      <c r="E4" s="7"/>
      <c r="F4" s="7"/>
    </row>
    <row r="5" spans="1:12" ht="23.25" customHeight="1">
      <c r="A5" s="15" t="s">
        <v>263</v>
      </c>
      <c r="B5" s="31">
        <f>COUNTIFS(Campus,A5)</f>
        <v>83</v>
      </c>
    </row>
    <row r="6" spans="1:12" ht="23.25" customHeight="1">
      <c r="A6" s="15" t="s">
        <v>264</v>
      </c>
      <c r="B6" s="31">
        <f>COUNTIFS(Campus,A6)</f>
        <v>124</v>
      </c>
      <c r="E6" s="2"/>
    </row>
    <row r="7" spans="1:12" ht="23.25" customHeight="1">
      <c r="A7" s="15" t="s">
        <v>265</v>
      </c>
      <c r="B7" s="31">
        <f>COUNTIFS(Campus,A7)</f>
        <v>41</v>
      </c>
    </row>
    <row r="8" spans="1:12" ht="12" customHeight="1">
      <c r="A8" s="17"/>
      <c r="B8" s="6"/>
    </row>
    <row r="9" spans="1:12" ht="15" customHeight="1">
      <c r="A9" s="67" t="s">
        <v>588</v>
      </c>
      <c r="B9" s="67"/>
    </row>
    <row r="10" spans="1:12">
      <c r="A10" s="67"/>
      <c r="B10" s="67"/>
    </row>
    <row r="11" spans="1:12">
      <c r="A11" s="81"/>
      <c r="B11" s="81"/>
    </row>
    <row r="12" spans="1:12" ht="19">
      <c r="A12" s="80" t="s">
        <v>274</v>
      </c>
      <c r="B12" s="80"/>
    </row>
    <row r="13" spans="1:12" ht="19">
      <c r="A13" s="15" t="s">
        <v>268</v>
      </c>
      <c r="B13" s="13">
        <f>COUNTIFS(Course,A13)</f>
        <v>77</v>
      </c>
    </row>
    <row r="14" spans="1:12" ht="19">
      <c r="A14" s="15" t="s">
        <v>269</v>
      </c>
      <c r="B14" s="13">
        <f>COUNTIFS(Course,A14)</f>
        <v>114</v>
      </c>
    </row>
    <row r="15" spans="1:12" ht="19">
      <c r="A15" s="15" t="s">
        <v>270</v>
      </c>
      <c r="B15" s="13">
        <f>COUNTIFS(Course,A15)</f>
        <v>57</v>
      </c>
    </row>
    <row r="17" spans="1:13" ht="24.75" customHeight="1">
      <c r="A17" s="84" t="s">
        <v>589</v>
      </c>
      <c r="B17" s="84"/>
      <c r="C17" s="85"/>
      <c r="D17" s="28" t="s">
        <v>275</v>
      </c>
      <c r="E17" s="28" t="s">
        <v>276</v>
      </c>
      <c r="F17" s="28" t="s">
        <v>277</v>
      </c>
      <c r="H17" s="84" t="s">
        <v>590</v>
      </c>
      <c r="I17" s="84"/>
      <c r="J17" s="85"/>
      <c r="K17" s="28" t="s">
        <v>275</v>
      </c>
      <c r="L17" s="28" t="s">
        <v>276</v>
      </c>
      <c r="M17" s="28" t="s">
        <v>277</v>
      </c>
    </row>
    <row r="18" spans="1:13" s="19" customFormat="1" ht="22.5" customHeight="1">
      <c r="A18" s="70" t="s">
        <v>551</v>
      </c>
      <c r="B18" s="82"/>
      <c r="C18" s="83"/>
      <c r="D18" s="20">
        <f>COUNTIFS(Number_of_units__Semester_1,"&gt;4")</f>
        <v>47</v>
      </c>
      <c r="E18" s="20">
        <f>COUNTIFS(Number_of_units__Semester_2,"&gt;4")</f>
        <v>0</v>
      </c>
      <c r="F18" s="20">
        <f>COUNTIFS(Number_of_units__Semester_3,"&gt;4")</f>
        <v>57</v>
      </c>
      <c r="H18" s="69" t="s">
        <v>553</v>
      </c>
      <c r="I18" s="69"/>
      <c r="J18" s="70"/>
      <c r="K18" s="20">
        <f>COUNTIFS(Average_mark_Semester_1,"&lt;50")</f>
        <v>36</v>
      </c>
      <c r="L18" s="20">
        <f>COUNTIFS(Average_mark_Semester_2,"&lt;50")</f>
        <v>26</v>
      </c>
      <c r="M18" s="20">
        <f>COUNTIFS(Average_mark_Semester_3,"&lt;50")</f>
        <v>57</v>
      </c>
    </row>
    <row r="19" spans="1:13" s="19" customFormat="1" ht="22.5" customHeight="1">
      <c r="A19" s="69" t="s">
        <v>552</v>
      </c>
      <c r="B19" s="69"/>
      <c r="C19" s="70"/>
      <c r="D19" s="20">
        <f>COUNTIFS(Number_of_units__Semester_1,"1")</f>
        <v>39</v>
      </c>
      <c r="E19" s="20">
        <f>COUNTIFS(Number_of_units__Semester_2,"1")</f>
        <v>65</v>
      </c>
      <c r="F19" s="20">
        <f>COUNTIFS(Number_of_units__Semester_3,"1")</f>
        <v>0</v>
      </c>
      <c r="H19" s="69" t="s">
        <v>284</v>
      </c>
      <c r="I19" s="69"/>
      <c r="J19" s="70"/>
      <c r="K19" s="20">
        <f>COUNTIFS(Average_mark_Semester_1,"&lt;50",Course,"Accounting")</f>
        <v>9</v>
      </c>
      <c r="L19" s="20">
        <f>COUNTIFS(Average_mark_Semester_2,"&lt;50",Course,"Accounting")</f>
        <v>7</v>
      </c>
      <c r="M19" s="20">
        <f>COUNTIFS(Average_mark_Semester_3,"&lt;50",Course,"Accounting")</f>
        <v>11</v>
      </c>
    </row>
    <row r="20" spans="1:13" s="19" customFormat="1" ht="22.5" customHeight="1">
      <c r="A20" s="25"/>
      <c r="B20" s="25"/>
      <c r="C20" s="25"/>
      <c r="D20" s="26"/>
      <c r="E20" s="26"/>
      <c r="F20" s="26"/>
    </row>
    <row r="21" spans="1:13" ht="18.75" customHeight="1">
      <c r="A21" s="18"/>
      <c r="H21" s="27"/>
      <c r="I21" s="27"/>
      <c r="J21" s="27"/>
      <c r="K21" s="27"/>
    </row>
    <row r="22" spans="1:13" ht="18.75" customHeight="1">
      <c r="A22" s="18"/>
      <c r="H22" s="27"/>
      <c r="I22" s="27"/>
      <c r="J22" s="27"/>
      <c r="K22" s="27"/>
    </row>
    <row r="23" spans="1:13" ht="18.75" customHeight="1">
      <c r="A23" s="18"/>
      <c r="B23" s="78" t="s">
        <v>592</v>
      </c>
      <c r="C23" s="76" t="s">
        <v>591</v>
      </c>
      <c r="D23" s="76"/>
      <c r="E23" s="76"/>
      <c r="G23" s="67" t="s">
        <v>580</v>
      </c>
      <c r="H23" s="67"/>
      <c r="I23" s="67"/>
      <c r="J23" s="67"/>
      <c r="K23" s="67"/>
    </row>
    <row r="24" spans="1:13">
      <c r="B24" s="79"/>
      <c r="C24" s="76"/>
      <c r="D24" s="76"/>
      <c r="E24" s="76"/>
      <c r="G24" s="67"/>
      <c r="H24" s="67"/>
      <c r="I24" s="67"/>
      <c r="J24" s="67"/>
      <c r="K24" s="67"/>
    </row>
    <row r="25" spans="1:13" ht="34">
      <c r="A25" s="44" t="s">
        <v>278</v>
      </c>
      <c r="B25" s="44" t="s">
        <v>0</v>
      </c>
      <c r="C25" s="44" t="s">
        <v>268</v>
      </c>
      <c r="D25" s="44" t="s">
        <v>269</v>
      </c>
      <c r="E25" s="44" t="s">
        <v>270</v>
      </c>
      <c r="G25" s="33"/>
      <c r="H25" s="33"/>
      <c r="I25" s="33"/>
      <c r="J25" s="33"/>
    </row>
    <row r="26" spans="1:13" ht="19">
      <c r="A26" s="15" t="s">
        <v>263</v>
      </c>
      <c r="B26" s="21">
        <f>SUMIFS(Total_Payment,Campus,A26)</f>
        <v>2008800</v>
      </c>
      <c r="C26" s="21">
        <f>SUMIFS(Total_Payment,Campus,$A26,Course,C$25)</f>
        <v>572400</v>
      </c>
      <c r="D26" s="21">
        <f>SUMIFS(Total_Payment,Campus,$A26,Course,D$25)</f>
        <v>963900</v>
      </c>
      <c r="E26" s="21">
        <f>SUMIFS(Total_Payment,Campus,$A26,Course,E$25)</f>
        <v>472500</v>
      </c>
      <c r="G26" s="7"/>
    </row>
    <row r="27" spans="1:13" ht="19">
      <c r="A27" s="15" t="s">
        <v>264</v>
      </c>
      <c r="B27" s="21">
        <f>SUMIFS(Total_Payment,Campus,A27)</f>
        <v>2983500</v>
      </c>
      <c r="C27" s="21">
        <f>SUMIFS(Total_Payment,Campus,$A27,Course,C$25)</f>
        <v>945000</v>
      </c>
      <c r="D27" s="21">
        <f>SUMIFS(Total_Payment,Campus,$A27,Course,D$25)</f>
        <v>1358100</v>
      </c>
      <c r="E27" s="21">
        <f>SUMIFS(Total_Payment,Campus,$A27,Course,E$25)</f>
        <v>680400</v>
      </c>
    </row>
    <row r="28" spans="1:13" ht="19">
      <c r="A28" s="15" t="s">
        <v>265</v>
      </c>
      <c r="B28" s="21">
        <f>SUMIFS(Total_Payment,Campus,A28)</f>
        <v>1028700</v>
      </c>
      <c r="C28" s="21">
        <f>SUMIFS(Total_Payment,Campus,$A28,Course,C$25)</f>
        <v>318600</v>
      </c>
      <c r="D28" s="21">
        <f>SUMIFS(Total_Payment,Campus,$A28,Course,D$25)</f>
        <v>442800</v>
      </c>
      <c r="E28" s="21">
        <f>SUMIFS(Total_Payment,Campus,$A28,Course,E$25)</f>
        <v>267300</v>
      </c>
    </row>
    <row r="29" spans="1:13" ht="141.75" customHeight="1">
      <c r="A29" s="17"/>
      <c r="B29" s="32"/>
      <c r="C29" s="32"/>
      <c r="D29" s="32"/>
      <c r="E29" s="32"/>
    </row>
    <row r="30" spans="1:13" ht="31.5" customHeight="1">
      <c r="H30" s="71" t="s">
        <v>582</v>
      </c>
      <c r="I30" s="71"/>
      <c r="J30" s="71"/>
      <c r="K30" s="71"/>
    </row>
    <row r="31" spans="1:13" ht="15" customHeight="1">
      <c r="B31" s="72" t="s">
        <v>593</v>
      </c>
      <c r="C31" s="73"/>
      <c r="D31" s="73"/>
      <c r="E31" s="76" t="s">
        <v>581</v>
      </c>
      <c r="F31" s="77"/>
      <c r="H31" s="27"/>
      <c r="I31" s="27"/>
      <c r="J31" s="27"/>
      <c r="K31" s="27"/>
    </row>
    <row r="32" spans="1:13" ht="15" customHeight="1">
      <c r="B32" s="74"/>
      <c r="C32" s="75"/>
      <c r="D32" s="75"/>
      <c r="E32" s="76"/>
      <c r="F32" s="77"/>
      <c r="H32" s="27"/>
      <c r="I32" s="27"/>
      <c r="J32" s="27"/>
      <c r="K32" s="27"/>
    </row>
    <row r="33" spans="1:7" ht="34">
      <c r="A33" s="12" t="s">
        <v>286</v>
      </c>
      <c r="B33" s="24" t="s">
        <v>268</v>
      </c>
      <c r="C33" s="24" t="s">
        <v>269</v>
      </c>
      <c r="D33" s="24" t="s">
        <v>270</v>
      </c>
      <c r="E33" s="11" t="s">
        <v>555</v>
      </c>
      <c r="F33" s="34"/>
    </row>
    <row r="34" spans="1:7" ht="19">
      <c r="A34" s="15" t="s">
        <v>275</v>
      </c>
      <c r="B34" s="13">
        <f>SUMIFS(Number_of_units__Semester_1,Course,B$33)</f>
        <v>226</v>
      </c>
      <c r="C34" s="13">
        <f>SUMIFS(Number_of_units__Semester_1,Course,C$33)</f>
        <v>358</v>
      </c>
      <c r="D34" s="13">
        <f>SUMIFS(Number_of_units__Semester_1,Course,D$33)</f>
        <v>169</v>
      </c>
      <c r="E34" s="13">
        <f>SUM(Payment_Semester_1)</f>
        <v>2033100</v>
      </c>
      <c r="F34" s="35"/>
      <c r="G34" s="7"/>
    </row>
    <row r="35" spans="1:7" ht="19">
      <c r="A35" s="15" t="s">
        <v>276</v>
      </c>
      <c r="B35" s="13">
        <f>SUMIFS(Number_of_units__Semester_2,Course,B$33)</f>
        <v>199</v>
      </c>
      <c r="C35" s="13">
        <f>SUMIFS(Number_of_units__Semester_2,Course,C$33)</f>
        <v>276</v>
      </c>
      <c r="D35" s="13">
        <f>SUMIFS(Number_of_units__Semester_2,Course,D$33)</f>
        <v>156</v>
      </c>
      <c r="E35" s="13">
        <f>SUM(Payment_Semester_2)</f>
        <v>1703700</v>
      </c>
      <c r="F35" s="35"/>
    </row>
    <row r="36" spans="1:7" ht="19">
      <c r="A36" s="15" t="s">
        <v>277</v>
      </c>
      <c r="B36" s="13">
        <f>SUMIFS(Number_of_units__Semester_3,Course,B$33)</f>
        <v>255</v>
      </c>
      <c r="C36" s="13">
        <f>SUMIFS(Number_of_units__Semester_3,Course,C$33)</f>
        <v>390</v>
      </c>
      <c r="D36" s="13">
        <f>SUMIFS(Number_of_units__Semester_3,Course,D$33)</f>
        <v>201</v>
      </c>
      <c r="E36" s="13">
        <f>SUM(Payment_Semester_3)</f>
        <v>2284200</v>
      </c>
      <c r="F36" s="35"/>
    </row>
    <row r="37" spans="1:7" ht="21.75" customHeight="1">
      <c r="A37" s="24" t="s">
        <v>283</v>
      </c>
      <c r="B37" s="13"/>
      <c r="C37" s="13"/>
      <c r="D37" s="13"/>
      <c r="E37" s="13"/>
    </row>
    <row r="38" spans="1:7" ht="15" customHeight="1">
      <c r="A38" s="65" t="s">
        <v>583</v>
      </c>
    </row>
    <row r="39" spans="1:7" ht="15" customHeight="1">
      <c r="A39" s="66"/>
      <c r="B39" t="s">
        <v>594</v>
      </c>
    </row>
    <row r="40" spans="1:7">
      <c r="A40" s="66"/>
    </row>
    <row r="41" spans="1:7">
      <c r="A41" s="66"/>
    </row>
    <row r="42" spans="1:7">
      <c r="A42" s="66"/>
    </row>
    <row r="45" spans="1:7">
      <c r="A45" s="68" t="s">
        <v>584</v>
      </c>
    </row>
    <row r="46" spans="1:7">
      <c r="A46" s="68"/>
    </row>
    <row r="47" spans="1:7">
      <c r="A47" s="68"/>
    </row>
    <row r="48" spans="1:7">
      <c r="A48" s="68"/>
    </row>
    <row r="49" spans="1:1">
      <c r="A49" s="68"/>
    </row>
    <row r="50" spans="1:1">
      <c r="A50" s="68"/>
    </row>
    <row r="51" spans="1:1">
      <c r="A51" s="68"/>
    </row>
    <row r="52" spans="1:1">
      <c r="A52" s="68"/>
    </row>
    <row r="53" spans="1:1">
      <c r="A53" s="68"/>
    </row>
    <row r="54" spans="1:1">
      <c r="A54" s="68"/>
    </row>
    <row r="55" spans="1:1">
      <c r="A55" s="68"/>
    </row>
  </sheetData>
  <sortState xmlns:xlrd2="http://schemas.microsoft.com/office/spreadsheetml/2017/richdata2" ref="E6:E72">
    <sortCondition ref="E6"/>
  </sortState>
  <mergeCells count="21"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D18:F19 B5:B7 B13:B15 K18:M19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1174C2B-76F1-0A4C-B72D-4A4F20BAE28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baseColWidth="10" defaultColWidth="8.83203125" defaultRowHeight="15"/>
  <cols>
    <col min="1" max="1" width="20" customWidth="1"/>
    <col min="2" max="2" width="19.1640625" customWidth="1"/>
    <col min="3" max="3" width="12.33203125" customWidth="1"/>
    <col min="4" max="4" width="13.83203125" customWidth="1"/>
    <col min="5" max="5" width="15" customWidth="1"/>
    <col min="6" max="6" width="16.33203125" customWidth="1"/>
    <col min="7" max="9" width="11.33203125" customWidth="1"/>
    <col min="10" max="10" width="13.83203125" customWidth="1"/>
    <col min="11" max="13" width="11.332031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Microsoft Office User</cp:lastModifiedBy>
  <dcterms:created xsi:type="dcterms:W3CDTF">2016-08-30T01:18:10Z</dcterms:created>
  <dcterms:modified xsi:type="dcterms:W3CDTF">2022-02-04T23:12:34Z</dcterms:modified>
</cp:coreProperties>
</file>