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pivotTables/pivotTable10.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E:\part 2 excel\sec 9\"/>
    </mc:Choice>
  </mc:AlternateContent>
  <xr:revisionPtr revIDLastSave="0" documentId="13_ncr:1_{012FA8BA-7729-4EB2-93FB-CF3268755626}" xr6:coauthVersionLast="47" xr6:coauthVersionMax="47" xr10:uidLastSave="{00000000-0000-0000-0000-000000000000}"/>
  <bookViews>
    <workbookView xWindow="-120" yWindow="-120" windowWidth="20730" windowHeight="11160" firstSheet="8" activeTab="8" xr2:uid="{00000000-000D-0000-FFFF-FFFF00000000}"/>
  </bookViews>
  <sheets>
    <sheet name="Sheet1" sheetId="1" state="hidden" r:id="rId1"/>
    <sheet name="KPIs" sheetId="2" state="hidden" r:id="rId2"/>
    <sheet name="YOY" sheetId="3" state="hidden" r:id="rId3"/>
    <sheet name="Top Products" sheetId="4" state="hidden" r:id="rId4"/>
    <sheet name="Top SubCategory" sheetId="5" state="hidden" r:id="rId5"/>
    <sheet name="Top City" sheetId="6" state="hidden" r:id="rId6"/>
    <sheet name="Top Category" sheetId="7" state="hidden" r:id="rId7"/>
    <sheet name="Monthly Sales" sheetId="8" state="hidden" r:id="rId8"/>
    <sheet name="Dashboard" sheetId="9" r:id="rId9"/>
  </sheets>
  <definedNames>
    <definedName name="_xlchart.v2.0" hidden="1">'Top Category'!$E$3:$E$5</definedName>
    <definedName name="_xlchart.v2.1" hidden="1">'Top Category'!$F$2</definedName>
    <definedName name="_xlchart.v2.2" hidden="1">'Top Category'!$F$3:$F$5</definedName>
    <definedName name="_xlchart.v2.3" hidden="1">'Top Category'!$E$3:$E$5</definedName>
    <definedName name="_xlchart.v2.4" hidden="1">'Top Category'!$F$2</definedName>
    <definedName name="_xlchart.v2.5" hidden="1">'Top Category'!$F$3:$F$5</definedName>
    <definedName name="Slicer_Category">#N/A</definedName>
    <definedName name="Slicer_Region">#N/A</definedName>
    <definedName name="Slicer_Ship_Mode">#N/A</definedName>
    <definedName name="Slicer_St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s>
  <extLst>
    <ext xmlns:x14="http://schemas.microsoft.com/office/spreadsheetml/2009/9/main" uri="{876F7934-8845-4945-9796-88D515C7AA90}">
      <x14:pivotCaches>
        <pivotCache cacheId="12"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38f96efa-b385-43bd-9630-a112642c1785" name="Orders" connection="Query - Orders"/>
          <x15:modelTable id="People_9cc34126-f8dd-4bd8-a66a-d5051eec41e1" name="People" connection="Query - People"/>
          <x15:modelTable id="Return_8452f425-1a10-4b6d-b262-8ee261dd172a" name="Return" connection="Query - Return"/>
          <x15:modelTable id="Calendar" name="Calendar" connection="Connection"/>
        </x15:modelTables>
        <x15:modelRelationships>
          <x15:modelRelationship fromTable="Orders" fromColumn="Region" toTable="People" toColumn="Region"/>
          <x15:modelRelationship fromTable="Orders" fromColumn="Order ID" toTable="Return" toColumn="Order ID"/>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2" l="1"/>
  <c r="F4" i="7"/>
  <c r="F5" i="7"/>
  <c r="F3" i="7"/>
  <c r="E4" i="7"/>
  <c r="E5" i="7"/>
  <c r="E3" i="7"/>
  <c r="B10" i="3"/>
  <c r="S18" i="2"/>
  <c r="C10" i="3"/>
  <c r="D10" i="3"/>
  <c r="E10" i="3"/>
  <c r="F10" i="3"/>
  <c r="O18" i="2"/>
  <c r="K18" i="2"/>
  <c r="B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B1C365-471C-4DF9-966F-0D7E49E90CE2}" name="Connection" type="104" refreshedVersion="0" background="1">
    <extLst>
      <ext xmlns:x15="http://schemas.microsoft.com/office/spreadsheetml/2010/11/main" uri="{DE250136-89BD-433C-8126-D09CA5730AF9}">
        <x15:connection id="Calendar"/>
      </ext>
    </extLst>
  </connection>
  <connection id="2" xr16:uid="{2F39B3A6-8576-4251-8325-AFA25B95B095}" name="Query - Orders" description="Connection to the 'Orders' query in the workbook." type="100" refreshedVersion="8" minRefreshableVersion="5">
    <extLst>
      <ext xmlns:x15="http://schemas.microsoft.com/office/spreadsheetml/2010/11/main" uri="{DE250136-89BD-433C-8126-D09CA5730AF9}">
        <x15:connection id="023d4928-d8da-4a8c-b70e-6c6d93ad2c40"/>
      </ext>
    </extLst>
  </connection>
  <connection id="3" xr16:uid="{7CF8DC33-68CF-41E2-AE81-9DE53AED9DEF}" name="Query - People" description="Connection to the 'People' query in the workbook." type="100" refreshedVersion="8" minRefreshableVersion="5">
    <extLst>
      <ext xmlns:x15="http://schemas.microsoft.com/office/spreadsheetml/2010/11/main" uri="{DE250136-89BD-433C-8126-D09CA5730AF9}">
        <x15:connection id="230d3ad2-90a1-4655-ab11-96fdb2b27dd4"/>
      </ext>
    </extLst>
  </connection>
  <connection id="4" xr16:uid="{6FE605BC-03DE-4E63-81C7-5F91BE45B390}" name="Query - Return" description="Connection to the 'Return' query in the workbook." type="100" refreshedVersion="8" minRefreshableVersion="5">
    <extLst>
      <ext xmlns:x15="http://schemas.microsoft.com/office/spreadsheetml/2010/11/main" uri="{DE250136-89BD-433C-8126-D09CA5730AF9}">
        <x15:connection id="086092c6-727e-4f8e-b0a8-e3b37b809fe9"/>
      </ext>
    </extLst>
  </connection>
  <connection id="5" xr16:uid="{A127A52C-9BB5-448F-B141-1F2DF3D4C68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<sst xmlns="http://schemas.openxmlformats.org/spreadsheetml/2006/main" count="135" uniqueCount="41">
  <si>
    <t>Grand Total</t>
  </si>
  <si>
    <t>Total Sales LY</t>
  </si>
  <si>
    <t>Row Labels</t>
  </si>
  <si>
    <t>Total profit</t>
  </si>
  <si>
    <t>January</t>
  </si>
  <si>
    <t>February</t>
  </si>
  <si>
    <t>March</t>
  </si>
  <si>
    <t>April</t>
  </si>
  <si>
    <t>May</t>
  </si>
  <si>
    <t>June</t>
  </si>
  <si>
    <t>July</t>
  </si>
  <si>
    <t>August</t>
  </si>
  <si>
    <t>September</t>
  </si>
  <si>
    <t>October</t>
  </si>
  <si>
    <t>November</t>
  </si>
  <si>
    <t>December</t>
  </si>
  <si>
    <t>Sum of Cost</t>
  </si>
  <si>
    <t>Order Count</t>
  </si>
  <si>
    <t>Change</t>
  </si>
  <si>
    <t>Profit Margin</t>
  </si>
  <si>
    <t>YOY</t>
  </si>
  <si>
    <t>Total Sales</t>
  </si>
  <si>
    <t>Canon imageCLASS</t>
  </si>
  <si>
    <t>GBC DocuBind</t>
  </si>
  <si>
    <t>Hewlett Packard</t>
  </si>
  <si>
    <t>Office Star</t>
  </si>
  <si>
    <t>Samsung Galaxy</t>
  </si>
  <si>
    <t>Chairs</t>
  </si>
  <si>
    <t>Phones</t>
  </si>
  <si>
    <t>Storage</t>
  </si>
  <si>
    <t>Tables</t>
  </si>
  <si>
    <t>Los Angeles</t>
  </si>
  <si>
    <t>New York City</t>
  </si>
  <si>
    <t>Philadelphia</t>
  </si>
  <si>
    <t>San Francisco</t>
  </si>
  <si>
    <t>Seattle</t>
  </si>
  <si>
    <t>Furniture</t>
  </si>
  <si>
    <t>Office Supplies</t>
  </si>
  <si>
    <t>Technology</t>
  </si>
  <si>
    <t>Category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</si>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</sst>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Green]\▲0.00%;[Red]\▼0.00%"/>
    <numFmt numFmtId="166" formatCode="[&gt;=1000000]0.0,,&quot;M&quot;;[&gt;=1000]0.0,&quot;K&quot;"/>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1" fontId="0" fillId="0" borderId="0" xfId="0" applyNumberFormat="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1" applyFont="1"/>
    <xf numFmtId="0" fontId="0" fillId="2" borderId="0" xfId="0" applyFill="1"/>
  </cellXfs>
  <cellStyles count="2">
    <cellStyle name="Normal" xfId="0" builtinId="0"/>
    <cellStyle name="Percent" xfId="1" builtinId="5"/>
  </cellStyles>
  <dxfs count="0"/>
  <tableStyles count="0" defaultTableStyle="TableStyleMedium2" defaultPivotStyle="PivotStyleLight16"/>
  <colors>
    <mruColors>
      <color rgb="FFC575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4.xml"/><Relationship Id="rId39" Type="http://schemas.openxmlformats.org/officeDocument/2006/relationships/customXml" Target="../customXml/item7.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tyles" Target="styles.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1.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1.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[Dashboard1.xlsx]KPIs!KPIsProfit</c:name>
    <c:fmtId val="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7717373869932921"/>
          <c:w val="0.70925196850393701"/>
          <c:h val="0.42044983960338289"/>
        </c:manualLayout>
      </c:layout>
      <c:lineChart>
        <c:grouping val="standard"/>
        <c:varyColors val="0"/>
        <c:ser>
          <c:idx val="0"/>
          <c:order val="0"/>
          <c:tx>
            <c:strRef>
              <c:f>KPIs!$B$1</c:f>
              <c:strCache>
                <c:ptCount val="1"/>
                <c:pt idx="0">
                  <c:v>Total</c:v>
                </c:pt>
              </c:strCache>
            </c:strRef>
          </c:tx>
          <c:spPr>
            <a:ln w="28575" cap="rnd">
              <a:solidFill>
                <a:schemeClr val="accent1"/>
              </a:solidFill>
              <a:round/>
            </a:ln>
            <a:effectLst/>
          </c:spPr>
          <c:marker>
            <c:symbol val="none"/>
          </c:marker>
          <c:cat>
            <c:strRef>
              <c:f>KPIs!$A$2:$A$14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KPIs!$B$2:$B$14</c:f>
              <c:numCache>
                <c:formatCode>0</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2-0916-4038-8538-CAE285BF0B4F}"/>
            </c:ext>
          </c:extLst>
        </c:ser>
        <c:dLbls>
          <c:showLegendKey val="0"/>
          <c:showVal val="0"/>
          <c:showCatName val="0"/>
          <c:showSerName val="0"/>
          <c:showPercent val="0"/>
          <c:showBubbleSize val="0"/>
        </c:dLbls>
        <c:smooth val="0"/>
        <c:axId val="1534459216"/>
        <c:axId val="1534444816"/>
      </c:lineChart>
      <c:catAx>
        <c:axId val="1534459216"/>
        <c:scaling>
          <c:orientation val="minMax"/>
        </c:scaling>
        <c:delete val="1"/>
        <c:axPos val="b"/>
        <c:numFmt formatCode="General" sourceLinked="1"/>
        <c:majorTickMark val="none"/>
        <c:minorTickMark val="none"/>
        <c:tickLblPos val="nextTo"/>
        <c:crossAx val="1534444816"/>
        <c:crosses val="autoZero"/>
        <c:auto val="1"/>
        <c:lblAlgn val="ctr"/>
        <c:lblOffset val="100"/>
        <c:noMultiLvlLbl val="0"/>
      </c:catAx>
      <c:valAx>
        <c:axId val="1534444816"/>
        <c:scaling>
          <c:orientation val="minMax"/>
        </c:scaling>
        <c:delete val="1"/>
        <c:axPos val="l"/>
        <c:numFmt formatCode="0" sourceLinked="1"/>
        <c:majorTickMark val="none"/>
        <c:minorTickMark val="none"/>
        <c:tickLblPos val="nextTo"/>
        <c:crossAx val="15344592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[Dashboard1.xlsx]KPIs!KPIsSales</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1835959424835"/>
          <c:y val="0.14915077807648192"/>
          <c:w val="0.69035390880772196"/>
          <c:h val="0.656995205221651"/>
        </c:manualLayout>
      </c:layout>
      <c:lineChart>
        <c:grouping val="standard"/>
        <c:varyColors val="0"/>
        <c:ser>
          <c:idx val="0"/>
          <c:order val="0"/>
          <c:tx>
            <c:strRef>
              <c:f>KPIs!$G$1</c:f>
              <c:strCache>
                <c:ptCount val="1"/>
                <c:pt idx="0">
                  <c:v>Total</c:v>
                </c:pt>
              </c:strCache>
            </c:strRef>
          </c:tx>
          <c:spPr>
            <a:ln w="28575" cap="rnd">
              <a:solidFill>
                <a:schemeClr val="accent1"/>
              </a:solidFill>
              <a:round/>
            </a:ln>
            <a:effectLst/>
          </c:spPr>
          <c:marker>
            <c:symbol val="none"/>
          </c:marker>
          <c:cat>
            <c:strRef>
              <c:f>KPIs!$F$2:$F$14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KPIs!$G$2:$G$14</c:f>
              <c:numCache>
                <c:formatCode>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841F-4D15-BEB9-9C33F3F9533C}"/>
            </c:ext>
          </c:extLst>
        </c:ser>
        <c:dLbls>
          <c:showLegendKey val="0"/>
          <c:showVal val="0"/>
          <c:showCatName val="0"/>
          <c:showSerName val="0"/>
          <c:showPercent val="0"/>
          <c:showBubbleSize val="0"/>
        </c:dLbls>
        <c:smooth val="0"/>
        <c:axId val="207615600"/>
        <c:axId val="207617040"/>
      </c:lineChart>
      <c:catAx>
        <c:axId val="207615600"/>
        <c:scaling>
          <c:orientation val="minMax"/>
        </c:scaling>
        <c:delete val="1"/>
        <c:axPos val="b"/>
        <c:numFmt formatCode="General" sourceLinked="1"/>
        <c:majorTickMark val="none"/>
        <c:minorTickMark val="none"/>
        <c:tickLblPos val="nextTo"/>
        <c:crossAx val="207617040"/>
        <c:crosses val="autoZero"/>
        <c:auto val="1"/>
        <c:lblAlgn val="ctr"/>
        <c:lblOffset val="100"/>
        <c:noMultiLvlLbl val="0"/>
      </c:catAx>
      <c:valAx>
        <c:axId val="207617040"/>
        <c:scaling>
          <c:orientation val="minMax"/>
        </c:scaling>
        <c:delete val="1"/>
        <c:axPos val="l"/>
        <c:numFmt formatCode="0" sourceLinked="1"/>
        <c:majorTickMark val="none"/>
        <c:minorTickMark val="none"/>
        <c:tickLblPos val="nextTo"/>
        <c:crossAx val="207615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[Dashboard1.xlsx]KPIs!KPIsCost</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53398776694768E-2"/>
          <c:y val="0.16393438320209974"/>
          <c:w val="0.81828020396128898"/>
          <c:h val="0.69289632545931756"/>
        </c:manualLayout>
      </c:layout>
      <c:lineChart>
        <c:grouping val="standard"/>
        <c:varyColors val="0"/>
        <c:ser>
          <c:idx val="0"/>
          <c:order val="0"/>
          <c:tx>
            <c:strRef>
              <c:f>KPIs!$K$1</c:f>
              <c:strCache>
                <c:ptCount val="1"/>
                <c:pt idx="0">
                  <c:v>Total</c:v>
                </c:pt>
              </c:strCache>
            </c:strRef>
          </c:tx>
          <c:spPr>
            <a:ln w="28575" cap="rnd">
              <a:solidFill>
                <a:schemeClr val="accent1"/>
              </a:solidFill>
              <a:round/>
            </a:ln>
            <a:effectLst/>
          </c:spPr>
          <c:marker>
            <c:symbol val="none"/>
          </c:marker>
          <c:cat>
            <c:strRef>
              <c:f>KPIs!$J$2:$J$14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KPIs!$K$2:$K$14</c:f>
              <c:numCache>
                <c:formatCode>General</c:formatCode>
                <c:ptCount val="12"/>
                <c:pt idx="0">
                  <c:v>85790.389500000019</c:v>
                </c:pt>
                <c:pt idx="1">
                  <c:v>49456.640700000011</c:v>
                </c:pt>
                <c:pt idx="2">
                  <c:v>176410.80160000001</c:v>
                </c:pt>
                <c:pt idx="3">
                  <c:v>126174.69230000004</c:v>
                </c:pt>
                <c:pt idx="4">
                  <c:v>132617.5039000001</c:v>
                </c:pt>
                <c:pt idx="5">
                  <c:v>131432.88390000002</c:v>
                </c:pt>
                <c:pt idx="6">
                  <c:v>133405.43219999998</c:v>
                </c:pt>
                <c:pt idx="7">
                  <c:v>137267.12460000007</c:v>
                </c:pt>
                <c:pt idx="8">
                  <c:v>270792.47040000022</c:v>
                </c:pt>
                <c:pt idx="9">
                  <c:v>168538.94339999993</c:v>
                </c:pt>
                <c:pt idx="10">
                  <c:v>316992.64449999982</c:v>
                </c:pt>
                <c:pt idx="11">
                  <c:v>281924.31160000002</c:v>
                </c:pt>
              </c:numCache>
            </c:numRef>
          </c:val>
          <c:smooth val="0"/>
          <c:extLst>
            <c:ext xmlns:c16="http://schemas.microsoft.com/office/drawing/2014/chart" uri="{C3380CC4-5D6E-409C-BE32-E72D297353CC}">
              <c16:uniqueId val="{00000000-7CAA-4DBD-A20E-D517B630EC6B}"/>
            </c:ext>
          </c:extLst>
        </c:ser>
        <c:dLbls>
          <c:showLegendKey val="0"/>
          <c:showVal val="0"/>
          <c:showCatName val="0"/>
          <c:showSerName val="0"/>
          <c:showPercent val="0"/>
          <c:showBubbleSize val="0"/>
        </c:dLbls>
        <c:smooth val="0"/>
        <c:axId val="1534469296"/>
        <c:axId val="1534453456"/>
      </c:lineChart>
      <c:catAx>
        <c:axId val="1534469296"/>
        <c:scaling>
          <c:orientation val="minMax"/>
        </c:scaling>
        <c:delete val="1"/>
        <c:axPos val="b"/>
        <c:numFmt formatCode="General" sourceLinked="1"/>
        <c:majorTickMark val="none"/>
        <c:minorTickMark val="none"/>
        <c:tickLblPos val="nextTo"/>
        <c:crossAx val="1534453456"/>
        <c:crosses val="autoZero"/>
        <c:auto val="1"/>
        <c:lblAlgn val="ctr"/>
        <c:lblOffset val="100"/>
        <c:noMultiLvlLbl val="0"/>
      </c:catAx>
      <c:valAx>
        <c:axId val="1534453456"/>
        <c:scaling>
          <c:orientation val="minMax"/>
        </c:scaling>
        <c:delete val="1"/>
        <c:axPos val="l"/>
        <c:numFmt formatCode="General" sourceLinked="1"/>
        <c:majorTickMark val="none"/>
        <c:minorTickMark val="none"/>
        <c:tickLblPos val="nextTo"/>
        <c:crossAx val="153446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[Dashboard1.xlsx]KPIs!KPIsTotalOrders</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7254410906969961"/>
          <c:w val="0.73458530183727033"/>
          <c:h val="0.42044983960338289"/>
        </c:manualLayout>
      </c:layout>
      <c:lineChart>
        <c:grouping val="standard"/>
        <c:varyColors val="0"/>
        <c:ser>
          <c:idx val="0"/>
          <c:order val="0"/>
          <c:tx>
            <c:strRef>
              <c:f>KPIs!$O$1</c:f>
              <c:strCache>
                <c:ptCount val="1"/>
                <c:pt idx="0">
                  <c:v>Total</c:v>
                </c:pt>
              </c:strCache>
            </c:strRef>
          </c:tx>
          <c:spPr>
            <a:ln w="28575" cap="rnd">
              <a:solidFill>
                <a:schemeClr val="accent1"/>
              </a:solidFill>
              <a:round/>
            </a:ln>
            <a:effectLst/>
          </c:spPr>
          <c:marker>
            <c:symbol val="none"/>
          </c:marker>
          <c:cat>
            <c:strRef>
              <c:f>KPIs!$N$2:$N$14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KPIs!$O$2:$O$14</c:f>
              <c:numCache>
                <c:formatCode>General</c:formatCode>
                <c:ptCount val="12"/>
                <c:pt idx="0">
                  <c:v>178</c:v>
                </c:pt>
                <c:pt idx="1">
                  <c:v>162</c:v>
                </c:pt>
                <c:pt idx="2">
                  <c:v>354</c:v>
                </c:pt>
                <c:pt idx="3">
                  <c:v>343</c:v>
                </c:pt>
                <c:pt idx="4">
                  <c:v>369</c:v>
                </c:pt>
                <c:pt idx="5">
                  <c:v>364</c:v>
                </c:pt>
                <c:pt idx="6">
                  <c:v>338</c:v>
                </c:pt>
                <c:pt idx="7">
                  <c:v>341</c:v>
                </c:pt>
                <c:pt idx="8">
                  <c:v>688</c:v>
                </c:pt>
                <c:pt idx="9">
                  <c:v>417</c:v>
                </c:pt>
                <c:pt idx="10">
                  <c:v>753</c:v>
                </c:pt>
                <c:pt idx="11">
                  <c:v>702</c:v>
                </c:pt>
              </c:numCache>
            </c:numRef>
          </c:val>
          <c:smooth val="0"/>
          <c:extLst>
            <c:ext xmlns:c16="http://schemas.microsoft.com/office/drawing/2014/chart" uri="{C3380CC4-5D6E-409C-BE32-E72D297353CC}">
              <c16:uniqueId val="{00000000-030B-4BC5-9DAD-6E46C7646605}"/>
            </c:ext>
          </c:extLst>
        </c:ser>
        <c:dLbls>
          <c:showLegendKey val="0"/>
          <c:showVal val="0"/>
          <c:showCatName val="0"/>
          <c:showSerName val="0"/>
          <c:showPercent val="0"/>
          <c:showBubbleSize val="0"/>
        </c:dLbls>
        <c:smooth val="0"/>
        <c:axId val="455783312"/>
        <c:axId val="1573930640"/>
      </c:lineChart>
      <c:catAx>
        <c:axId val="455783312"/>
        <c:scaling>
          <c:orientation val="minMax"/>
        </c:scaling>
        <c:delete val="1"/>
        <c:axPos val="b"/>
        <c:numFmt formatCode="General" sourceLinked="1"/>
        <c:majorTickMark val="none"/>
        <c:minorTickMark val="none"/>
        <c:tickLblPos val="nextTo"/>
        <c:crossAx val="1573930640"/>
        <c:crosses val="autoZero"/>
        <c:auto val="1"/>
        <c:lblAlgn val="ctr"/>
        <c:lblOffset val="100"/>
        <c:noMultiLvlLbl val="0"/>
      </c:catAx>
      <c:valAx>
        <c:axId val="1573930640"/>
        <c:scaling>
          <c:orientation val="minMax"/>
        </c:scaling>
        <c:delete val="1"/>
        <c:axPos val="l"/>
        <c:numFmt formatCode="General" sourceLinked="1"/>
        <c:majorTickMark val="none"/>
        <c:minorTickMark val="none"/>
        <c:tickLblPos val="nextTo"/>
        <c:crossAx val="455783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[Dashboard1.xlsx]KPIs!KPIsProfinMargin</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27254410906969961"/>
          <c:w val="0.69773797025371831"/>
          <c:h val="0.42044983960338289"/>
        </c:manualLayout>
      </c:layout>
      <c:lineChart>
        <c:grouping val="standard"/>
        <c:varyColors val="0"/>
        <c:ser>
          <c:idx val="0"/>
          <c:order val="0"/>
          <c:tx>
            <c:strRef>
              <c:f>KPIs!$S$1</c:f>
              <c:strCache>
                <c:ptCount val="1"/>
                <c:pt idx="0">
                  <c:v>Total</c:v>
                </c:pt>
              </c:strCache>
            </c:strRef>
          </c:tx>
          <c:spPr>
            <a:ln w="28575" cap="rnd">
              <a:solidFill>
                <a:schemeClr val="accent1"/>
              </a:solidFill>
              <a:round/>
            </a:ln>
            <a:effectLst/>
          </c:spPr>
          <c:marker>
            <c:symbol val="none"/>
          </c:marker>
          <c:cat>
            <c:strRef>
              <c:f>KPIs!$R$2:$R$14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KPIs!$S$2:$S$14</c:f>
              <c:numCache>
                <c:formatCode>0.00%;\-0.00%;0.00%</c:formatCode>
                <c:ptCount val="12"/>
                <c:pt idx="0">
                  <c:v>9.6228200367828712E-2</c:v>
                </c:pt>
                <c:pt idx="1">
                  <c:v>0.17229113129503421</c:v>
                </c:pt>
                <c:pt idx="2">
                  <c:v>0.13948254443029326</c:v>
                </c:pt>
                <c:pt idx="3">
                  <c:v>8.411191390374631E-2</c:v>
                </c:pt>
                <c:pt idx="4">
                  <c:v>0.1445622110770525</c:v>
                </c:pt>
                <c:pt idx="5">
                  <c:v>0.13937912177845865</c:v>
                </c:pt>
                <c:pt idx="6">
                  <c:v>9.3947592924948004E-2</c:v>
                </c:pt>
                <c:pt idx="7">
                  <c:v>0.13692393157737659</c:v>
                </c:pt>
                <c:pt idx="8">
                  <c:v>0.11980328881949823</c:v>
                </c:pt>
                <c:pt idx="9">
                  <c:v>0.15866397631604365</c:v>
                </c:pt>
                <c:pt idx="10">
                  <c:v>0.10063076299282987</c:v>
                </c:pt>
                <c:pt idx="11">
                  <c:v>0.13332326478508943</c:v>
                </c:pt>
              </c:numCache>
            </c:numRef>
          </c:val>
          <c:smooth val="0"/>
          <c:extLst>
            <c:ext xmlns:c16="http://schemas.microsoft.com/office/drawing/2014/chart" uri="{C3380CC4-5D6E-409C-BE32-E72D297353CC}">
              <c16:uniqueId val="{00000000-D0D3-486C-9DE8-A7F9C93D707A}"/>
            </c:ext>
          </c:extLst>
        </c:ser>
        <c:dLbls>
          <c:showLegendKey val="0"/>
          <c:showVal val="0"/>
          <c:showCatName val="0"/>
          <c:showSerName val="0"/>
          <c:showPercent val="0"/>
          <c:showBubbleSize val="0"/>
        </c:dLbls>
        <c:smooth val="0"/>
        <c:axId val="1253931727"/>
        <c:axId val="1253933647"/>
      </c:lineChart>
      <c:catAx>
        <c:axId val="1253931727"/>
        <c:scaling>
          <c:orientation val="minMax"/>
        </c:scaling>
        <c:delete val="1"/>
        <c:axPos val="b"/>
        <c:numFmt formatCode="General" sourceLinked="1"/>
        <c:majorTickMark val="none"/>
        <c:minorTickMark val="none"/>
        <c:tickLblPos val="nextTo"/>
        <c:crossAx val="1253933647"/>
        <c:crosses val="autoZero"/>
        <c:auto val="1"/>
        <c:lblAlgn val="ctr"/>
        <c:lblOffset val="100"/>
        <c:noMultiLvlLbl val="0"/>
      </c:catAx>
      <c:valAx>
        <c:axId val="1253933647"/>
        <c:scaling>
          <c:orientation val="minMax"/>
        </c:scaling>
        <c:delete val="1"/>
        <c:axPos val="l"/>
        <c:numFmt formatCode="0.00%;\-0.00%;0.00%" sourceLinked="1"/>
        <c:majorTickMark val="none"/>
        <c:minorTickMark val="none"/>
        <c:tickLblPos val="nextTo"/>
        <c:crossAx val="12539317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[Dashboard1.xlsx]Top Products!Top Product</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Top 5 Products</a:t>
            </a:r>
          </a:p>
        </c:rich>
      </c:tx>
      <c:layout>
        <c:manualLayout>
          <c:xMode val="edge"/>
          <c:yMode val="edge"/>
          <c:x val="0.35287500523130549"/>
          <c:y val="7.76829979585885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Products'!$A$3:$A$8</c:f>
              <c:strCache>
                <c:ptCount val="5"/>
                <c:pt idx="0">
                  <c:v>Canon imageCLASS</c:v>
                </c:pt>
                <c:pt idx="1">
                  <c:v>GBC DocuBind</c:v>
                </c:pt>
                <c:pt idx="2">
                  <c:v>Samsung Galaxy</c:v>
                </c:pt>
                <c:pt idx="3">
                  <c:v>Office Star</c:v>
                </c:pt>
                <c:pt idx="4">
                  <c:v>Hewlett Packard</c:v>
                </c:pt>
              </c:strCache>
            </c:strRef>
          </c:cat>
          <c:val>
            <c:numRef>
              <c:f>'Top Products'!$B$3:$B$8</c:f>
              <c:numCache>
                <c:formatCode>[&gt;=1000000]0.0,,"M";[&gt;=1000]0.0,"K"</c:formatCode>
                <c:ptCount val="5"/>
                <c:pt idx="0">
                  <c:v>74551.675999999992</c:v>
                </c:pt>
                <c:pt idx="1">
                  <c:v>58325.63900000001</c:v>
                </c:pt>
                <c:pt idx="2">
                  <c:v>43991.76</c:v>
                </c:pt>
                <c:pt idx="3">
                  <c:v>33210.334999999999</c:v>
                </c:pt>
                <c:pt idx="4">
                  <c:v>31939.367999999999</c:v>
                </c:pt>
              </c:numCache>
            </c:numRef>
          </c:val>
          <c:extLst>
            <c:ext xmlns:c16="http://schemas.microsoft.com/office/drawing/2014/chart" uri="{C3380CC4-5D6E-409C-BE32-E72D297353CC}">
              <c16:uniqueId val="{00000000-D5DD-4C94-9D73-C44E1FC11DE6}"/>
            </c:ext>
          </c:extLst>
        </c:ser>
        <c:dLbls>
          <c:dLblPos val="outEnd"/>
          <c:showLegendKey val="0"/>
          <c:showVal val="1"/>
          <c:showCatName val="0"/>
          <c:showSerName val="0"/>
          <c:showPercent val="0"/>
          <c:showBubbleSize val="0"/>
        </c:dLbls>
        <c:gapWidth val="100"/>
        <c:overlap val="-24"/>
        <c:axId val="1149209088"/>
        <c:axId val="1149208128"/>
      </c:barChart>
      <c:catAx>
        <c:axId val="1149209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08128"/>
        <c:crosses val="autoZero"/>
        <c:auto val="1"/>
        <c:lblAlgn val="ctr"/>
        <c:lblOffset val="100"/>
        <c:noMultiLvlLbl val="0"/>
      </c:catAx>
      <c:valAx>
        <c:axId val="1149208128"/>
        <c:scaling>
          <c:orientation val="minMax"/>
        </c:scaling>
        <c:delete val="1"/>
        <c:axPos val="l"/>
        <c:numFmt formatCode="[&gt;=1000000]0.0,,&quot;M&quot;;[&gt;=1000]0.0,&quot;K&quot;" sourceLinked="1"/>
        <c:majorTickMark val="none"/>
        <c:minorTickMark val="none"/>
        <c:tickLblPos val="nextTo"/>
        <c:crossAx val="114920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[Dashboard1.xlsx]Top SubCategory!Top SubCategory</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Top 4 SubCategory</a:t>
            </a:r>
          </a:p>
        </c:rich>
      </c:tx>
      <c:layout>
        <c:manualLayout>
          <c:xMode val="edge"/>
          <c:yMode val="edge"/>
          <c:x val="0.30256933508311462"/>
          <c:y val="3.6016331291921846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58000"/>
            </a:schemeClr>
          </a:solidFill>
          <a:ln w="19050">
            <a:solidFill>
              <a:schemeClr val="lt1"/>
            </a:solidFill>
          </a:ln>
          <a:effectLst/>
        </c:spPr>
        <c:dLbl>
          <c:idx val="0"/>
          <c:layout>
            <c:manualLayout>
              <c:x val="0.12161659684670366"/>
              <c:y val="-3.85078219013237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6">
              <a:tint val="58000"/>
            </a:schemeClr>
          </a:solidFill>
          <a:ln w="19050">
            <a:solidFill>
              <a:schemeClr val="lt1"/>
            </a:solidFill>
          </a:ln>
          <a:effectLst/>
        </c:spPr>
        <c:dLbl>
          <c:idx val="0"/>
          <c:layout>
            <c:manualLayout>
              <c:x val="-8.3055236870919646E-2"/>
              <c:y val="-6.257521058965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hade val="86000"/>
            </a:schemeClr>
          </a:solidFill>
          <a:ln w="19050">
            <a:solidFill>
              <a:schemeClr val="lt1"/>
            </a:solidFill>
          </a:ln>
          <a:effectLst/>
        </c:spPr>
        <c:dLbl>
          <c:idx val="0"/>
          <c:layout>
            <c:manualLayout>
              <c:x val="0.10678530454832526"/>
              <c:y val="3.8507821901323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tint val="86000"/>
            </a:schemeClr>
          </a:solidFill>
          <a:ln w="19050">
            <a:solidFill>
              <a:schemeClr val="lt1"/>
            </a:solidFill>
          </a:ln>
          <a:effectLst/>
        </c:spPr>
        <c:dLbl>
          <c:idx val="0"/>
          <c:layout>
            <c:manualLayout>
              <c:x val="-9.7886529169298173E-2"/>
              <c:y val="-2.88808664259928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SubCategory'!$B$2</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2-D54A-44DB-A4D6-A87C5A36319D}"/>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4-D54A-44DB-A4D6-A87C5A36319D}"/>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D54A-44DB-A4D6-A87C5A36319D}"/>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3-D54A-44DB-A4D6-A87C5A36319D}"/>
              </c:ext>
            </c:extLst>
          </c:dPt>
          <c:dLbls>
            <c:dLbl>
              <c:idx val="0"/>
              <c:layout>
                <c:manualLayout>
                  <c:x val="0.12161659684670366"/>
                  <c:y val="-3.85078219013237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D54A-44DB-A4D6-A87C5A36319D}"/>
                </c:ext>
              </c:extLst>
            </c:dLbl>
            <c:dLbl>
              <c:idx val="1"/>
              <c:layout>
                <c:manualLayout>
                  <c:x val="0.10678530454832526"/>
                  <c:y val="3.85078219013237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4A-44DB-A4D6-A87C5A36319D}"/>
                </c:ext>
              </c:extLst>
            </c:dLbl>
            <c:dLbl>
              <c:idx val="2"/>
              <c:layout>
                <c:manualLayout>
                  <c:x val="-9.7886529169298173E-2"/>
                  <c:y val="-2.8880866425992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4A-44DB-A4D6-A87C5A36319D}"/>
                </c:ext>
              </c:extLst>
            </c:dLbl>
            <c:dLbl>
              <c:idx val="3"/>
              <c:layout>
                <c:manualLayout>
                  <c:x val="-8.3055236870919646E-2"/>
                  <c:y val="-6.257521058965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4A-44DB-A4D6-A87C5A3631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SubCategory'!$A$3:$A$7</c:f>
              <c:strCache>
                <c:ptCount val="4"/>
                <c:pt idx="0">
                  <c:v>Phones</c:v>
                </c:pt>
                <c:pt idx="1">
                  <c:v>Chairs</c:v>
                </c:pt>
                <c:pt idx="2">
                  <c:v>Storage</c:v>
                </c:pt>
                <c:pt idx="3">
                  <c:v>Tables</c:v>
                </c:pt>
              </c:strCache>
            </c:strRef>
          </c:cat>
          <c:val>
            <c:numRef>
              <c:f>'Top SubCategory'!$B$3:$B$7</c:f>
              <c:numCache>
                <c:formatCode>[&gt;=1000000]0.0,,"M";[&gt;=1000]0.0,"K"</c:formatCode>
                <c:ptCount val="4"/>
                <c:pt idx="0">
                  <c:v>330007.05399999983</c:v>
                </c:pt>
                <c:pt idx="1">
                  <c:v>328449.10300000064</c:v>
                </c:pt>
                <c:pt idx="2">
                  <c:v>223843.60799999998</c:v>
                </c:pt>
                <c:pt idx="3">
                  <c:v>206965.53199999995</c:v>
                </c:pt>
              </c:numCache>
            </c:numRef>
          </c:val>
          <c:extLst>
            <c:ext xmlns:c16="http://schemas.microsoft.com/office/drawing/2014/chart" uri="{C3380CC4-5D6E-409C-BE32-E72D297353CC}">
              <c16:uniqueId val="{00000000-D54A-44DB-A4D6-A87C5A36319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t"/>
      <c:layout>
        <c:manualLayout>
          <c:xMode val="edge"/>
          <c:yMode val="edge"/>
          <c:x val="0.12897525346328192"/>
          <c:y val="0.18878004870329837"/>
          <c:w val="0.76577979431450005"/>
          <c:h val="8.7041701014809972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[Dashboard1.xlsx]Top City!Top City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Top 5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59890541594259"/>
          <c:y val="0.17921228845419609"/>
          <c:w val="0.72397596206637627"/>
          <c:h val="0.70959135316418775"/>
        </c:manualLayout>
      </c:layout>
      <c:barChart>
        <c:barDir val="bar"/>
        <c:grouping val="clustered"/>
        <c:varyColors val="0"/>
        <c:ser>
          <c:idx val="0"/>
          <c:order val="0"/>
          <c:tx>
            <c:strRef>
              <c:f>'Top City'!$B$1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City'!$A$2:$A$7</c:f>
              <c:strCache>
                <c:ptCount val="5"/>
                <c:pt idx="0">
                  <c:v>New York City</c:v>
                </c:pt>
                <c:pt idx="1">
                  <c:v>Los Angeles</c:v>
                </c:pt>
                <c:pt idx="2">
                  <c:v>Seattle</c:v>
                </c:pt>
                <c:pt idx="3">
                  <c:v>San Francisco</c:v>
                </c:pt>
                <c:pt idx="4">
                  <c:v>Philadelphia</c:v>
                </c:pt>
              </c:strCache>
            </c:strRef>
          </c:cat>
          <c:val>
            <c:numRef>
              <c:f>'Top City'!$B$2:$B$7</c:f>
              <c:numCache>
                <c:formatCode>[&gt;=1000000]0.0,,"M";[&gt;=1000]0.0,"K"</c:formatCode>
                <c:ptCount val="5"/>
                <c:pt idx="0">
                  <c:v>256368.16100000002</c:v>
                </c:pt>
                <c:pt idx="1">
                  <c:v>175851.34100000007</c:v>
                </c:pt>
                <c:pt idx="2">
                  <c:v>119540.74200000006</c:v>
                </c:pt>
                <c:pt idx="3">
                  <c:v>112669.09199999998</c:v>
                </c:pt>
                <c:pt idx="4">
                  <c:v>109077.01299999995</c:v>
                </c:pt>
              </c:numCache>
            </c:numRef>
          </c:val>
          <c:extLst>
            <c:ext xmlns:c16="http://schemas.microsoft.com/office/drawing/2014/chart" uri="{C3380CC4-5D6E-409C-BE32-E72D297353CC}">
              <c16:uniqueId val="{00000000-8445-4EA0-BBBF-7EEEEB896120}"/>
            </c:ext>
          </c:extLst>
        </c:ser>
        <c:dLbls>
          <c:dLblPos val="outEnd"/>
          <c:showLegendKey val="0"/>
          <c:showVal val="1"/>
          <c:showCatName val="0"/>
          <c:showSerName val="0"/>
          <c:showPercent val="0"/>
          <c:showBubbleSize val="0"/>
        </c:dLbls>
        <c:gapWidth val="115"/>
        <c:overlap val="-20"/>
        <c:axId val="180190416"/>
        <c:axId val="180190896"/>
      </c:barChart>
      <c:catAx>
        <c:axId val="18019041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0190896"/>
        <c:crosses val="autoZero"/>
        <c:auto val="1"/>
        <c:lblAlgn val="ctr"/>
        <c:lblOffset val="100"/>
        <c:noMultiLvlLbl val="0"/>
      </c:catAx>
      <c:valAx>
        <c:axId val="180190896"/>
        <c:scaling>
          <c:orientation val="minMax"/>
        </c:scaling>
        <c:delete val="1"/>
        <c:axPos val="b"/>
        <c:numFmt formatCode="[&gt;=1000000]0.0,,&quot;M&quot;;[&gt;=1000]0.0,&quot;K&quot;" sourceLinked="1"/>
        <c:majorTickMark val="out"/>
        <c:minorTickMark val="none"/>
        <c:tickLblPos val="nextTo"/>
        <c:crossAx val="1801904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[Dashboard1.xlsx]Top Category!Top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Category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65000"/>
            </a:schemeClr>
          </a:solidFill>
          <a:ln w="19050">
            <a:solidFill>
              <a:schemeClr val="lt1"/>
            </a:solidFill>
          </a:ln>
          <a:effectLst/>
        </c:spPr>
        <c:dLbl>
          <c:idx val="0"/>
          <c:layout>
            <c:manualLayout>
              <c:x val="-2.7613735783027123E-2"/>
              <c:y val="3.3324584426946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65000"/>
            </a:schemeClr>
          </a:solidFill>
          <a:ln w="19050">
            <a:solidFill>
              <a:schemeClr val="lt1"/>
            </a:solidFill>
          </a:ln>
          <a:effectLst/>
        </c:spPr>
        <c:dLbl>
          <c:idx val="0"/>
          <c:layout>
            <c:manualLayout>
              <c:x val="2.6026684164479442E-2"/>
              <c:y val="-5.0006197142023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0966130796150481"/>
              <c:y val="-1.0264654418197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 Category'!$B$2</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3-4B5E-47AC-B342-911B93F68FC8}"/>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4-4B5E-47AC-B342-911B93F68FC8}"/>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2-4B5E-47AC-B342-911B93F68FC8}"/>
              </c:ext>
            </c:extLst>
          </c:dPt>
          <c:dLbls>
            <c:dLbl>
              <c:idx val="0"/>
              <c:layout>
                <c:manualLayout>
                  <c:x val="2.6026684164479442E-2"/>
                  <c:y val="-5.000619714202391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E-47AC-B342-911B93F68FC8}"/>
                </c:ext>
              </c:extLst>
            </c:dLbl>
            <c:dLbl>
              <c:idx val="1"/>
              <c:layout>
                <c:manualLayout>
                  <c:x val="-0.10966130796150481"/>
                  <c:y val="-1.02646544181977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5E-47AC-B342-911B93F68FC8}"/>
                </c:ext>
              </c:extLst>
            </c:dLbl>
            <c:dLbl>
              <c:idx val="2"/>
              <c:layout>
                <c:manualLayout>
                  <c:x val="-2.7613735783027123E-2"/>
                  <c:y val="3.332458442694662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5E-47AC-B342-911B93F68F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Category'!$A$3:$A$6</c:f>
              <c:strCache>
                <c:ptCount val="3"/>
                <c:pt idx="0">
                  <c:v>Technology</c:v>
                </c:pt>
                <c:pt idx="1">
                  <c:v>Furniture</c:v>
                </c:pt>
                <c:pt idx="2">
                  <c:v>Office Supplies</c:v>
                </c:pt>
              </c:strCache>
            </c:strRef>
          </c:cat>
          <c:val>
            <c:numRef>
              <c:f>'Top Category'!$B$3:$B$6</c:f>
              <c:numCache>
                <c:formatCode>0</c:formatCode>
                <c:ptCount val="3"/>
                <c:pt idx="0">
                  <c:v>836154.03299999994</c:v>
                </c:pt>
                <c:pt idx="1">
                  <c:v>741999.79529999977</c:v>
                </c:pt>
                <c:pt idx="2">
                  <c:v>719047.03200000082</c:v>
                </c:pt>
              </c:numCache>
            </c:numRef>
          </c:val>
          <c:extLst>
            <c:ext xmlns:c16="http://schemas.microsoft.com/office/drawing/2014/chart" uri="{C3380CC4-5D6E-409C-BE32-E72D297353CC}">
              <c16:uniqueId val="{00000000-4B5E-47AC-B342-911B93F68F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[Dashboard1.xlsx]Monthly Sales!Monthly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Sales'!$B$2</c:f>
              <c:strCache>
                <c:ptCount val="1"/>
                <c:pt idx="0">
                  <c:v>Total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Sales'!$B$3:$B$15</c:f>
              <c:numCache>
                <c:formatCode>[&gt;=1000000]0.0,,"M";[&gt;=1000]0.0,"K"</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3FF4-49F9-A63D-39E5C69C819D}"/>
            </c:ext>
          </c:extLst>
        </c:ser>
        <c:ser>
          <c:idx val="1"/>
          <c:order val="1"/>
          <c:tx>
            <c:strRef>
              <c:f>'Monthly Sales'!$C$2</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Sales'!$C$3:$C$15</c:f>
              <c:numCache>
                <c:formatCode>[&gt;=1000000]0.0,,"M";[&gt;=1000]0.0,"K"</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2-3FF4-49F9-A63D-39E5C69C819D}"/>
            </c:ext>
          </c:extLst>
        </c:ser>
        <c:dLbls>
          <c:dLblPos val="t"/>
          <c:showLegendKey val="0"/>
          <c:showVal val="1"/>
          <c:showCatName val="0"/>
          <c:showSerName val="0"/>
          <c:showPercent val="0"/>
          <c:showBubbleSize val="0"/>
        </c:dLbls>
        <c:smooth val="0"/>
        <c:axId val="333925536"/>
        <c:axId val="333923616"/>
      </c:lineChart>
      <c:catAx>
        <c:axId val="33392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33923616"/>
        <c:crosses val="autoZero"/>
        <c:auto val="1"/>
        <c:lblAlgn val="ctr"/>
        <c:lblOffset val="100"/>
        <c:noMultiLvlLbl val="0"/>
      </c:catAx>
      <c:valAx>
        <c:axId val="333923616"/>
        <c:scaling>
          <c:orientation val="minMax"/>
        </c:scaling>
        <c:delete val="1"/>
        <c:axPos val="l"/>
        <c:numFmt formatCode="[&gt;=1000000]0.0,,&quot;M&quot;;[&gt;=1000]0.0,&quot;K&quot;" sourceLinked="1"/>
        <c:majorTickMark val="none"/>
        <c:minorTickMark val="none"/>
        <c:tickLblPos val="nextTo"/>
        <c:crossAx val="333925536"/>
        <c:crosses val="autoZero"/>
        <c:crossBetween val="between"/>
      </c:valAx>
      <c:spPr>
        <a:noFill/>
        <a:ln w="25400">
          <a:noFill/>
        </a:ln>
        <a:effectLst/>
      </c:spPr>
    </c:plotArea>
    <c:legend>
      <c:legendPos val="t"/>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[Dashboard1.xlsx]KPIs!KPIsSales</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1525965970672"/>
          <c:y val="0.14457521706496518"/>
          <c:w val="0.69035390880772196"/>
          <c:h val="0.656995205221651"/>
        </c:manualLayout>
      </c:layout>
      <c:lineChart>
        <c:grouping val="standard"/>
        <c:varyColors val="0"/>
        <c:ser>
          <c:idx val="0"/>
          <c:order val="0"/>
          <c:tx>
            <c:strRef>
              <c:f>KPIs!$G$1</c:f>
              <c:strCache>
                <c:ptCount val="1"/>
                <c:pt idx="0">
                  <c:v>Total</c:v>
                </c:pt>
              </c:strCache>
            </c:strRef>
          </c:tx>
          <c:spPr>
            <a:ln w="28575" cap="rnd">
              <a:solidFill>
                <a:schemeClr val="accent6"/>
              </a:solidFill>
              <a:round/>
            </a:ln>
            <a:effectLst/>
          </c:spPr>
          <c:marker>
            <c:symbol val="none"/>
          </c:marker>
          <c:cat>
            <c:strRef>
              <c:f>KPIs!$F$2:$F$14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KPIs!$G$2:$G$14</c:f>
              <c:numCache>
                <c:formatCode>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781B-4EBE-A411-A4859B462EFF}"/>
            </c:ext>
          </c:extLst>
        </c:ser>
        <c:dLbls>
          <c:showLegendKey val="0"/>
          <c:showVal val="0"/>
          <c:showCatName val="0"/>
          <c:showSerName val="0"/>
          <c:showPercent val="0"/>
          <c:showBubbleSize val="0"/>
        </c:dLbls>
        <c:smooth val="0"/>
        <c:axId val="207615600"/>
        <c:axId val="207617040"/>
      </c:lineChart>
      <c:catAx>
        <c:axId val="207615600"/>
        <c:scaling>
          <c:orientation val="minMax"/>
        </c:scaling>
        <c:delete val="1"/>
        <c:axPos val="b"/>
        <c:numFmt formatCode="General" sourceLinked="1"/>
        <c:majorTickMark val="none"/>
        <c:minorTickMark val="none"/>
        <c:tickLblPos val="nextTo"/>
        <c:crossAx val="207617040"/>
        <c:crosses val="autoZero"/>
        <c:auto val="1"/>
        <c:lblAlgn val="ctr"/>
        <c:lblOffset val="100"/>
        <c:noMultiLvlLbl val="0"/>
      </c:catAx>
      <c:valAx>
        <c:axId val="207617040"/>
        <c:scaling>
          <c:orientation val="minMax"/>
        </c:scaling>
        <c:delete val="1"/>
        <c:axPos val="l"/>
        <c:numFmt formatCode="0" sourceLinked="1"/>
        <c:majorTickMark val="none"/>
        <c:minorTickMark val="none"/>
        <c:tickLblPos val="nextTo"/>
        <c:crossAx val="2076156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[Dashboard1.xlsx]KPIs!KPIsProfit</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117358445773"/>
          <c:y val="0.28985691304715944"/>
          <c:w val="0.71595193816853298"/>
          <c:h val="0.56859725867599886"/>
        </c:manualLayout>
      </c:layout>
      <c:lineChart>
        <c:grouping val="standard"/>
        <c:varyColors val="0"/>
        <c:ser>
          <c:idx val="0"/>
          <c:order val="0"/>
          <c:tx>
            <c:strRef>
              <c:f>KPIs!$B$1</c:f>
              <c:strCache>
                <c:ptCount val="1"/>
                <c:pt idx="0">
                  <c:v>Total</c:v>
                </c:pt>
              </c:strCache>
            </c:strRef>
          </c:tx>
          <c:spPr>
            <a:ln w="28575" cap="rnd">
              <a:solidFill>
                <a:schemeClr val="accent6"/>
              </a:solidFill>
              <a:round/>
            </a:ln>
            <a:effectLst/>
          </c:spPr>
          <c:marker>
            <c:symbol val="none"/>
          </c:marker>
          <c:cat>
            <c:strRef>
              <c:f>KPIs!$A$2:$A$14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KPIs!$B$2:$B$14</c:f>
              <c:numCache>
                <c:formatCode>0</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0-CFBB-4694-A123-FCEC6509B758}"/>
            </c:ext>
          </c:extLst>
        </c:ser>
        <c:dLbls>
          <c:showLegendKey val="0"/>
          <c:showVal val="0"/>
          <c:showCatName val="0"/>
          <c:showSerName val="0"/>
          <c:showPercent val="0"/>
          <c:showBubbleSize val="0"/>
        </c:dLbls>
        <c:smooth val="0"/>
        <c:axId val="1534459216"/>
        <c:axId val="1534444816"/>
      </c:lineChart>
      <c:catAx>
        <c:axId val="1534459216"/>
        <c:scaling>
          <c:orientation val="minMax"/>
        </c:scaling>
        <c:delete val="1"/>
        <c:axPos val="b"/>
        <c:numFmt formatCode="General" sourceLinked="1"/>
        <c:majorTickMark val="none"/>
        <c:minorTickMark val="none"/>
        <c:tickLblPos val="nextTo"/>
        <c:crossAx val="1534444816"/>
        <c:crosses val="autoZero"/>
        <c:auto val="1"/>
        <c:lblAlgn val="ctr"/>
        <c:lblOffset val="100"/>
        <c:noMultiLvlLbl val="0"/>
      </c:catAx>
      <c:valAx>
        <c:axId val="1534444816"/>
        <c:scaling>
          <c:orientation val="minMax"/>
        </c:scaling>
        <c:delete val="1"/>
        <c:axPos val="l"/>
        <c:numFmt formatCode="0" sourceLinked="1"/>
        <c:majorTickMark val="none"/>
        <c:minorTickMark val="none"/>
        <c:tickLblPos val="nextTo"/>
        <c:crossAx val="15344592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[Dashboard1.xlsx]KPIs!KPIsCost</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53408059005008E-2"/>
          <c:y val="0.18653320877263224"/>
          <c:w val="0.81828020396128898"/>
          <c:h val="0.69289632545931756"/>
        </c:manualLayout>
      </c:layout>
      <c:lineChart>
        <c:grouping val="standard"/>
        <c:varyColors val="0"/>
        <c:ser>
          <c:idx val="0"/>
          <c:order val="0"/>
          <c:tx>
            <c:strRef>
              <c:f>KPIs!$K$1</c:f>
              <c:strCache>
                <c:ptCount val="1"/>
                <c:pt idx="0">
                  <c:v>Total</c:v>
                </c:pt>
              </c:strCache>
            </c:strRef>
          </c:tx>
          <c:spPr>
            <a:ln w="28575" cap="rnd">
              <a:solidFill>
                <a:schemeClr val="accent6"/>
              </a:solidFill>
              <a:round/>
            </a:ln>
            <a:effectLst/>
          </c:spPr>
          <c:marker>
            <c:symbol val="none"/>
          </c:marker>
          <c:cat>
            <c:strRef>
              <c:f>KPIs!$J$2:$J$14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KPIs!$K$2:$K$14</c:f>
              <c:numCache>
                <c:formatCode>General</c:formatCode>
                <c:ptCount val="12"/>
                <c:pt idx="0">
                  <c:v>85790.389500000019</c:v>
                </c:pt>
                <c:pt idx="1">
                  <c:v>49456.640700000011</c:v>
                </c:pt>
                <c:pt idx="2">
                  <c:v>176410.80160000001</c:v>
                </c:pt>
                <c:pt idx="3">
                  <c:v>126174.69230000004</c:v>
                </c:pt>
                <c:pt idx="4">
                  <c:v>132617.5039000001</c:v>
                </c:pt>
                <c:pt idx="5">
                  <c:v>131432.88390000002</c:v>
                </c:pt>
                <c:pt idx="6">
                  <c:v>133405.43219999998</c:v>
                </c:pt>
                <c:pt idx="7">
                  <c:v>137267.12460000007</c:v>
                </c:pt>
                <c:pt idx="8">
                  <c:v>270792.47040000022</c:v>
                </c:pt>
                <c:pt idx="9">
                  <c:v>168538.94339999993</c:v>
                </c:pt>
                <c:pt idx="10">
                  <c:v>316992.64449999982</c:v>
                </c:pt>
                <c:pt idx="11">
                  <c:v>281924.31160000002</c:v>
                </c:pt>
              </c:numCache>
            </c:numRef>
          </c:val>
          <c:smooth val="0"/>
          <c:extLst>
            <c:ext xmlns:c16="http://schemas.microsoft.com/office/drawing/2014/chart" uri="{C3380CC4-5D6E-409C-BE32-E72D297353CC}">
              <c16:uniqueId val="{00000000-41D4-4397-9F65-251C96313C77}"/>
            </c:ext>
          </c:extLst>
        </c:ser>
        <c:dLbls>
          <c:showLegendKey val="0"/>
          <c:showVal val="0"/>
          <c:showCatName val="0"/>
          <c:showSerName val="0"/>
          <c:showPercent val="0"/>
          <c:showBubbleSize val="0"/>
        </c:dLbls>
        <c:smooth val="0"/>
        <c:axId val="1534469296"/>
        <c:axId val="1534453456"/>
      </c:lineChart>
      <c:catAx>
        <c:axId val="1534469296"/>
        <c:scaling>
          <c:orientation val="minMax"/>
        </c:scaling>
        <c:delete val="1"/>
        <c:axPos val="b"/>
        <c:numFmt formatCode="General" sourceLinked="1"/>
        <c:majorTickMark val="none"/>
        <c:minorTickMark val="none"/>
        <c:tickLblPos val="nextTo"/>
        <c:crossAx val="1534453456"/>
        <c:crosses val="autoZero"/>
        <c:auto val="1"/>
        <c:lblAlgn val="ctr"/>
        <c:lblOffset val="100"/>
        <c:noMultiLvlLbl val="0"/>
      </c:catAx>
      <c:valAx>
        <c:axId val="1534453456"/>
        <c:scaling>
          <c:orientation val="minMax"/>
        </c:scaling>
        <c:delete val="1"/>
        <c:axPos val="l"/>
        <c:numFmt formatCode="General" sourceLinked="1"/>
        <c:majorTickMark val="none"/>
        <c:minorTickMark val="none"/>
        <c:tickLblPos val="nextTo"/>
        <c:crossAx val="153446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[Dashboard1.xlsx]KPIs!KPIsProfinMargin</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13109172164291"/>
          <c:y val="0.18788818064408619"/>
          <c:w val="0.69773797025371831"/>
          <c:h val="0.69173353330833642"/>
        </c:manualLayout>
      </c:layout>
      <c:lineChart>
        <c:grouping val="standard"/>
        <c:varyColors val="0"/>
        <c:ser>
          <c:idx val="0"/>
          <c:order val="0"/>
          <c:tx>
            <c:strRef>
              <c:f>KPIs!$S$1</c:f>
              <c:strCache>
                <c:ptCount val="1"/>
                <c:pt idx="0">
                  <c:v>Total</c:v>
                </c:pt>
              </c:strCache>
            </c:strRef>
          </c:tx>
          <c:spPr>
            <a:ln w="28575" cap="rnd">
              <a:solidFill>
                <a:schemeClr val="accent6"/>
              </a:solidFill>
              <a:round/>
            </a:ln>
            <a:effectLst/>
          </c:spPr>
          <c:marker>
            <c:symbol val="none"/>
          </c:marker>
          <c:cat>
            <c:strRef>
              <c:f>KPIs!$R$2:$R$14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KPIs!$S$2:$S$14</c:f>
              <c:numCache>
                <c:formatCode>0.00%;\-0.00%;0.00%</c:formatCode>
                <c:ptCount val="12"/>
                <c:pt idx="0">
                  <c:v>9.6228200367828712E-2</c:v>
                </c:pt>
                <c:pt idx="1">
                  <c:v>0.17229113129503421</c:v>
                </c:pt>
                <c:pt idx="2">
                  <c:v>0.13948254443029326</c:v>
                </c:pt>
                <c:pt idx="3">
                  <c:v>8.411191390374631E-2</c:v>
                </c:pt>
                <c:pt idx="4">
                  <c:v>0.1445622110770525</c:v>
                </c:pt>
                <c:pt idx="5">
                  <c:v>0.13937912177845865</c:v>
                </c:pt>
                <c:pt idx="6">
                  <c:v>9.3947592924948004E-2</c:v>
                </c:pt>
                <c:pt idx="7">
                  <c:v>0.13692393157737659</c:v>
                </c:pt>
                <c:pt idx="8">
                  <c:v>0.11980328881949823</c:v>
                </c:pt>
                <c:pt idx="9">
                  <c:v>0.15866397631604365</c:v>
                </c:pt>
                <c:pt idx="10">
                  <c:v>0.10063076299282987</c:v>
                </c:pt>
                <c:pt idx="11">
                  <c:v>0.13332326478508943</c:v>
                </c:pt>
              </c:numCache>
            </c:numRef>
          </c:val>
          <c:smooth val="0"/>
          <c:extLst>
            <c:ext xmlns:c16="http://schemas.microsoft.com/office/drawing/2014/chart" uri="{C3380CC4-5D6E-409C-BE32-E72D297353CC}">
              <c16:uniqueId val="{00000000-DC5D-4ED1-8500-CE5EF8B093A3}"/>
            </c:ext>
          </c:extLst>
        </c:ser>
        <c:dLbls>
          <c:showLegendKey val="0"/>
          <c:showVal val="0"/>
          <c:showCatName val="0"/>
          <c:showSerName val="0"/>
          <c:showPercent val="0"/>
          <c:showBubbleSize val="0"/>
        </c:dLbls>
        <c:smooth val="0"/>
        <c:axId val="1253931727"/>
        <c:axId val="1253933647"/>
      </c:lineChart>
      <c:catAx>
        <c:axId val="1253931727"/>
        <c:scaling>
          <c:orientation val="minMax"/>
        </c:scaling>
        <c:delete val="1"/>
        <c:axPos val="b"/>
        <c:numFmt formatCode="General" sourceLinked="1"/>
        <c:majorTickMark val="none"/>
        <c:minorTickMark val="none"/>
        <c:tickLblPos val="nextTo"/>
        <c:crossAx val="1253933647"/>
        <c:crosses val="autoZero"/>
        <c:auto val="1"/>
        <c:lblAlgn val="ctr"/>
        <c:lblOffset val="100"/>
        <c:noMultiLvlLbl val="0"/>
      </c:catAx>
      <c:valAx>
        <c:axId val="1253933647"/>
        <c:scaling>
          <c:orientation val="minMax"/>
        </c:scaling>
        <c:delete val="1"/>
        <c:axPos val="l"/>
        <c:numFmt formatCode="0.00%;\-0.00%;0.00%" sourceLinked="1"/>
        <c:majorTickMark val="none"/>
        <c:minorTickMark val="none"/>
        <c:tickLblPos val="nextTo"/>
        <c:crossAx val="12539317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[Dashboard1.xlsx]KPIs!KPIsTotalOrders</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62483179450282"/>
          <c:y val="0.28841769778777654"/>
          <c:w val="0.73458530183727033"/>
          <c:h val="0.53156105486814142"/>
        </c:manualLayout>
      </c:layout>
      <c:lineChart>
        <c:grouping val="standard"/>
        <c:varyColors val="0"/>
        <c:ser>
          <c:idx val="0"/>
          <c:order val="0"/>
          <c:tx>
            <c:strRef>
              <c:f>KPIs!$O$1</c:f>
              <c:strCache>
                <c:ptCount val="1"/>
                <c:pt idx="0">
                  <c:v>Total</c:v>
                </c:pt>
              </c:strCache>
            </c:strRef>
          </c:tx>
          <c:spPr>
            <a:ln w="28575" cap="rnd">
              <a:solidFill>
                <a:schemeClr val="accent6"/>
              </a:solidFill>
              <a:round/>
            </a:ln>
            <a:effectLst/>
          </c:spPr>
          <c:marker>
            <c:symbol val="none"/>
          </c:marker>
          <c:cat>
            <c:strRef>
              <c:f>KPIs!$N$2:$N$14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KPIs!$O$2:$O$14</c:f>
              <c:numCache>
                <c:formatCode>General</c:formatCode>
                <c:ptCount val="12"/>
                <c:pt idx="0">
                  <c:v>178</c:v>
                </c:pt>
                <c:pt idx="1">
                  <c:v>162</c:v>
                </c:pt>
                <c:pt idx="2">
                  <c:v>354</c:v>
                </c:pt>
                <c:pt idx="3">
                  <c:v>343</c:v>
                </c:pt>
                <c:pt idx="4">
                  <c:v>369</c:v>
                </c:pt>
                <c:pt idx="5">
                  <c:v>364</c:v>
                </c:pt>
                <c:pt idx="6">
                  <c:v>338</c:v>
                </c:pt>
                <c:pt idx="7">
                  <c:v>341</c:v>
                </c:pt>
                <c:pt idx="8">
                  <c:v>688</c:v>
                </c:pt>
                <c:pt idx="9">
                  <c:v>417</c:v>
                </c:pt>
                <c:pt idx="10">
                  <c:v>753</c:v>
                </c:pt>
                <c:pt idx="11">
                  <c:v>702</c:v>
                </c:pt>
              </c:numCache>
            </c:numRef>
          </c:val>
          <c:smooth val="0"/>
          <c:extLst>
            <c:ext xmlns:c16="http://schemas.microsoft.com/office/drawing/2014/chart" uri="{C3380CC4-5D6E-409C-BE32-E72D297353CC}">
              <c16:uniqueId val="{00000000-D1E5-4453-9878-A971DAC277BF}"/>
            </c:ext>
          </c:extLst>
        </c:ser>
        <c:dLbls>
          <c:showLegendKey val="0"/>
          <c:showVal val="0"/>
          <c:showCatName val="0"/>
          <c:showSerName val="0"/>
          <c:showPercent val="0"/>
          <c:showBubbleSize val="0"/>
        </c:dLbls>
        <c:smooth val="0"/>
        <c:axId val="455783312"/>
        <c:axId val="1573930640"/>
      </c:lineChart>
      <c:catAx>
        <c:axId val="455783312"/>
        <c:scaling>
          <c:orientation val="minMax"/>
        </c:scaling>
        <c:delete val="1"/>
        <c:axPos val="b"/>
        <c:numFmt formatCode="General" sourceLinked="1"/>
        <c:majorTickMark val="none"/>
        <c:minorTickMark val="none"/>
        <c:tickLblPos val="nextTo"/>
        <c:crossAx val="1573930640"/>
        <c:crosses val="autoZero"/>
        <c:auto val="1"/>
        <c:lblAlgn val="ctr"/>
        <c:lblOffset val="100"/>
        <c:noMultiLvlLbl val="0"/>
      </c:catAx>
      <c:valAx>
        <c:axId val="1573930640"/>
        <c:scaling>
          <c:orientation val="minMax"/>
        </c:scaling>
        <c:delete val="1"/>
        <c:axPos val="l"/>
        <c:numFmt formatCode="General" sourceLinked="1"/>
        <c:majorTickMark val="none"/>
        <c:minorTickMark val="none"/>
        <c:tickLblPos val="nextTo"/>
        <c:crossAx val="455783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[Dashboard1.xlsx]Top Products!Top Product</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Top 5 Products</a:t>
            </a:r>
          </a:p>
        </c:rich>
      </c:tx>
      <c:layout>
        <c:manualLayout>
          <c:xMode val="edge"/>
          <c:yMode val="edge"/>
          <c:x val="0.35287512789714848"/>
          <c:y val="4.27992431178660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30696798493411E-2"/>
          <c:y val="0.16484496124031009"/>
          <c:w val="0.91713747645951038"/>
          <c:h val="0.72204144540072024"/>
        </c:manualLayout>
      </c:layout>
      <c:barChart>
        <c:barDir val="col"/>
        <c:grouping val="clustered"/>
        <c:varyColors val="0"/>
        <c:ser>
          <c:idx val="0"/>
          <c:order val="0"/>
          <c:tx>
            <c:strRef>
              <c:f>'Top Products'!$B$2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Products'!$A$3:$A$8</c:f>
              <c:strCache>
                <c:ptCount val="5"/>
                <c:pt idx="0">
                  <c:v>Canon imageCLASS</c:v>
                </c:pt>
                <c:pt idx="1">
                  <c:v>GBC DocuBind</c:v>
                </c:pt>
                <c:pt idx="2">
                  <c:v>Samsung Galaxy</c:v>
                </c:pt>
                <c:pt idx="3">
                  <c:v>Office Star</c:v>
                </c:pt>
                <c:pt idx="4">
                  <c:v>Hewlett Packard</c:v>
                </c:pt>
              </c:strCache>
            </c:strRef>
          </c:cat>
          <c:val>
            <c:numRef>
              <c:f>'Top Products'!$B$3:$B$8</c:f>
              <c:numCache>
                <c:formatCode>[&gt;=1000000]0.0,,"M";[&gt;=1000]0.0,"K"</c:formatCode>
                <c:ptCount val="5"/>
                <c:pt idx="0">
                  <c:v>74551.675999999992</c:v>
                </c:pt>
                <c:pt idx="1">
                  <c:v>58325.63900000001</c:v>
                </c:pt>
                <c:pt idx="2">
                  <c:v>43991.76</c:v>
                </c:pt>
                <c:pt idx="3">
                  <c:v>33210.334999999999</c:v>
                </c:pt>
                <c:pt idx="4">
                  <c:v>31939.367999999999</c:v>
                </c:pt>
              </c:numCache>
            </c:numRef>
          </c:val>
          <c:extLst>
            <c:ext xmlns:c16="http://schemas.microsoft.com/office/drawing/2014/chart" uri="{C3380CC4-5D6E-409C-BE32-E72D297353CC}">
              <c16:uniqueId val="{00000000-8381-4638-9C39-E7C1E6A3A907}"/>
            </c:ext>
          </c:extLst>
        </c:ser>
        <c:dLbls>
          <c:dLblPos val="outEnd"/>
          <c:showLegendKey val="0"/>
          <c:showVal val="1"/>
          <c:showCatName val="0"/>
          <c:showSerName val="0"/>
          <c:showPercent val="0"/>
          <c:showBubbleSize val="0"/>
        </c:dLbls>
        <c:gapWidth val="100"/>
        <c:overlap val="-24"/>
        <c:axId val="1149209088"/>
        <c:axId val="1149208128"/>
      </c:barChart>
      <c:catAx>
        <c:axId val="1149209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9208128"/>
        <c:crosses val="autoZero"/>
        <c:auto val="1"/>
        <c:lblAlgn val="ctr"/>
        <c:lblOffset val="100"/>
        <c:noMultiLvlLbl val="0"/>
      </c:catAx>
      <c:valAx>
        <c:axId val="1149208128"/>
        <c:scaling>
          <c:orientation val="minMax"/>
        </c:scaling>
        <c:delete val="1"/>
        <c:axPos val="l"/>
        <c:numFmt formatCode="[&gt;=1000000]0.0,,&quot;M&quot;;[&gt;=1000]0.0,&quot;K&quot;" sourceLinked="1"/>
        <c:majorTickMark val="none"/>
        <c:minorTickMark val="none"/>
        <c:tickLblPos val="nextTo"/>
        <c:crossAx val="114920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[Dashboard1.xlsx]Top City!Top City</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Top 5 Cities</a:t>
            </a:r>
          </a:p>
        </c:rich>
      </c:tx>
      <c:layout>
        <c:manualLayout>
          <c:xMode val="edge"/>
          <c:yMode val="edge"/>
          <c:x val="0.40038382984817694"/>
          <c:y val="5.603205849268840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35218283257722"/>
          <c:y val="0.17325974878140232"/>
          <c:w val="0.60266217670631794"/>
          <c:h val="0.70959135316418775"/>
        </c:manualLayout>
      </c:layout>
      <c:barChart>
        <c:barDir val="bar"/>
        <c:grouping val="clustered"/>
        <c:varyColors val="0"/>
        <c:ser>
          <c:idx val="0"/>
          <c:order val="0"/>
          <c:tx>
            <c:strRef>
              <c:f>'Top City'!$B$1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City'!$A$2:$A$7</c:f>
              <c:strCache>
                <c:ptCount val="5"/>
                <c:pt idx="0">
                  <c:v>New York City</c:v>
                </c:pt>
                <c:pt idx="1">
                  <c:v>Los Angeles</c:v>
                </c:pt>
                <c:pt idx="2">
                  <c:v>Seattle</c:v>
                </c:pt>
                <c:pt idx="3">
                  <c:v>San Francisco</c:v>
                </c:pt>
                <c:pt idx="4">
                  <c:v>Philadelphia</c:v>
                </c:pt>
              </c:strCache>
            </c:strRef>
          </c:cat>
          <c:val>
            <c:numRef>
              <c:f>'Top City'!$B$2:$B$7</c:f>
              <c:numCache>
                <c:formatCode>[&gt;=1000000]0.0,,"M";[&gt;=1000]0.0,"K"</c:formatCode>
                <c:ptCount val="5"/>
                <c:pt idx="0">
                  <c:v>256368.16100000002</c:v>
                </c:pt>
                <c:pt idx="1">
                  <c:v>175851.34100000007</c:v>
                </c:pt>
                <c:pt idx="2">
                  <c:v>119540.74200000006</c:v>
                </c:pt>
                <c:pt idx="3">
                  <c:v>112669.09199999998</c:v>
                </c:pt>
                <c:pt idx="4">
                  <c:v>109077.01299999995</c:v>
                </c:pt>
              </c:numCache>
            </c:numRef>
          </c:val>
          <c:extLst>
            <c:ext xmlns:c16="http://schemas.microsoft.com/office/drawing/2014/chart" uri="{C3380CC4-5D6E-409C-BE32-E72D297353CC}">
              <c16:uniqueId val="{00000000-EDDF-446A-90FC-C39C33E180AD}"/>
            </c:ext>
          </c:extLst>
        </c:ser>
        <c:dLbls>
          <c:dLblPos val="outEnd"/>
          <c:showLegendKey val="0"/>
          <c:showVal val="1"/>
          <c:showCatName val="0"/>
          <c:showSerName val="0"/>
          <c:showPercent val="0"/>
          <c:showBubbleSize val="0"/>
        </c:dLbls>
        <c:gapWidth val="115"/>
        <c:overlap val="-20"/>
        <c:axId val="180190416"/>
        <c:axId val="180190896"/>
      </c:barChart>
      <c:catAx>
        <c:axId val="18019041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0"/>
          <a:lstStyle/>
          <a:p>
            <a:pPr>
              <a:defRPr sz="1000" b="1" i="0" u="none" strike="noStrike" kern="1200" baseline="0">
                <a:solidFill>
                  <a:schemeClr val="tx1"/>
                </a:solidFill>
                <a:latin typeface="+mn-lt"/>
                <a:ea typeface="+mn-ea"/>
                <a:cs typeface="+mn-cs"/>
              </a:defRPr>
            </a:pPr>
            <a:endParaRPr lang="en-US"/>
          </a:p>
        </c:txPr>
        <c:crossAx val="180190896"/>
        <c:crosses val="autoZero"/>
        <c:auto val="1"/>
        <c:lblAlgn val="ctr"/>
        <c:lblOffset val="100"/>
        <c:noMultiLvlLbl val="0"/>
      </c:catAx>
      <c:valAx>
        <c:axId val="180190896"/>
        <c:scaling>
          <c:orientation val="minMax"/>
        </c:scaling>
        <c:delete val="1"/>
        <c:axPos val="b"/>
        <c:numFmt formatCode="[&gt;=1000000]0.0,,&quot;M&quot;;[&gt;=1000]0.0,&quot;K&quot;" sourceLinked="1"/>
        <c:majorTickMark val="out"/>
        <c:minorTickMark val="none"/>
        <c:tickLblPos val="nextTo"/>
        <c:crossAx val="1801904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[Dashboard1.xlsx]Monthly Sales!Monthly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C575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6352769336669E-2"/>
          <c:y val="0.21095913710181846"/>
          <c:w val="0.91965011836207045"/>
          <c:h val="0.61639446710696533"/>
        </c:manualLayout>
      </c:layout>
      <c:lineChart>
        <c:grouping val="standard"/>
        <c:varyColors val="0"/>
        <c:ser>
          <c:idx val="0"/>
          <c:order val="0"/>
          <c:tx>
            <c:strRef>
              <c:f>'Monthly Sales'!$B$2</c:f>
              <c:strCache>
                <c:ptCount val="1"/>
                <c:pt idx="0">
                  <c:v>Total Sales</c:v>
                </c:pt>
              </c:strCache>
            </c:strRef>
          </c:tx>
          <c:spPr>
            <a:ln w="28575" cap="rnd">
              <a:solidFill>
                <a:srgbClr val="C5750B"/>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Sales'!$B$3:$B$15</c:f>
              <c:numCache>
                <c:formatCode>[&gt;=1000000]0.0,,"M";[&gt;=1000]0.0,"K"</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B347-4F59-A9E4-DA001F4A533A}"/>
            </c:ext>
          </c:extLst>
        </c:ser>
        <c:ser>
          <c:idx val="1"/>
          <c:order val="1"/>
          <c:tx>
            <c:strRef>
              <c:f>'Monthly Sales'!$C$2</c:f>
              <c:strCache>
                <c:ptCount val="1"/>
                <c:pt idx="0">
                  <c:v>Sum of Profit</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Sales'!$C$3:$C$15</c:f>
              <c:numCache>
                <c:formatCode>[&gt;=1000000]0.0,,"M";[&gt;=1000]0.0,"K"</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1-B347-4F59-A9E4-DA001F4A533A}"/>
            </c:ext>
          </c:extLst>
        </c:ser>
        <c:dLbls>
          <c:dLblPos val="t"/>
          <c:showLegendKey val="0"/>
          <c:showVal val="1"/>
          <c:showCatName val="0"/>
          <c:showSerName val="0"/>
          <c:showPercent val="0"/>
          <c:showBubbleSize val="0"/>
        </c:dLbls>
        <c:smooth val="0"/>
        <c:axId val="333925536"/>
        <c:axId val="333923616"/>
      </c:lineChart>
      <c:catAx>
        <c:axId val="33392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3923616"/>
        <c:crosses val="autoZero"/>
        <c:auto val="1"/>
        <c:lblAlgn val="ctr"/>
        <c:lblOffset val="100"/>
        <c:noMultiLvlLbl val="0"/>
      </c:catAx>
      <c:valAx>
        <c:axId val="333923616"/>
        <c:scaling>
          <c:orientation val="minMax"/>
        </c:scaling>
        <c:delete val="1"/>
        <c:axPos val="l"/>
        <c:numFmt formatCode="[&gt;=1000000]0.0,,&quot;M&quot;;[&gt;=1000]0.0,&quot;K&quot;" sourceLinked="1"/>
        <c:majorTickMark val="none"/>
        <c:minorTickMark val="none"/>
        <c:tickLblPos val="nextTo"/>
        <c:crossAx val="333925536"/>
        <c:crosses val="autoZero"/>
        <c:crossBetween val="between"/>
      </c:valAx>
      <c:spPr>
        <a:noFill/>
        <a:ln w="25400">
          <a:noFill/>
        </a:ln>
        <a:effectLst/>
      </c:spPr>
    </c:plotArea>
    <c:legend>
      <c:legendPos val="t"/>
      <c:legendEntry>
        <c:idx val="0"/>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layout>
        <c:manualLayout>
          <c:xMode val="edge"/>
          <c:yMode val="edge"/>
          <c:x val="0.16343658535220412"/>
          <c:y val="0.12401932367149758"/>
          <c:w val="0.63048290605465362"/>
          <c:h val="6.521784776902887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Category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Category Sales</a:t>
          </a:r>
        </a:p>
      </cx:txPr>
    </cx:title>
    <cx:plotArea>
      <cx:plotAreaRegion>
        <cx:series layoutId="funnel" uniqueId="{23A0AE0C-B865-4AE3-8074-3909E5362FF8}">
          <cx:tx>
            <cx:txData>
              <cx:f>_xlchart.v2.1</cx:f>
              <cx:v>Total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Category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Category Sales</a:t>
          </a:r>
        </a:p>
      </cx:txPr>
    </cx:title>
    <cx:plotArea>
      <cx:plotAreaRegion>
        <cx:series layoutId="funnel" uniqueId="{23A0AE0C-B865-4AE3-8074-3909E5362FF8}">
          <cx:tx>
            <cx:txData>
              <cx:f>_xlchart.v2.4</cx:f>
              <cx:v>Total Sales</cx:v>
            </cx:txData>
          </cx:tx>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withinLinear" id="19">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3.xml"/><Relationship Id="rId13" Type="http://schemas.microsoft.com/office/2014/relationships/chartEx" Target="../charts/chartEx2.xml"/><Relationship Id="rId3" Type="http://schemas.openxmlformats.org/officeDocument/2006/relationships/image" Target="../media/image2.emf"/><Relationship Id="rId7" Type="http://schemas.openxmlformats.org/officeDocument/2006/relationships/image" Target="../media/image5.emf"/><Relationship Id="rId12" Type="http://schemas.openxmlformats.org/officeDocument/2006/relationships/chart" Target="../charts/chart17.xml"/><Relationship Id="rId2" Type="http://schemas.openxmlformats.org/officeDocument/2006/relationships/image" Target="../media/image1.emf"/><Relationship Id="rId1" Type="http://schemas.openxmlformats.org/officeDocument/2006/relationships/chart" Target="../charts/chart11.xml"/><Relationship Id="rId6" Type="http://schemas.openxmlformats.org/officeDocument/2006/relationships/image" Target="../media/image4.emf"/><Relationship Id="rId11" Type="http://schemas.openxmlformats.org/officeDocument/2006/relationships/chart" Target="../charts/chart16.xml"/><Relationship Id="rId5" Type="http://schemas.openxmlformats.org/officeDocument/2006/relationships/image" Target="../media/image3.emf"/><Relationship Id="rId10" Type="http://schemas.openxmlformats.org/officeDocument/2006/relationships/chart" Target="../charts/chart15.xml"/><Relationship Id="rId4" Type="http://schemas.openxmlformats.org/officeDocument/2006/relationships/chart" Target="../charts/chart12.xml"/><Relationship Id="rId9" Type="http://schemas.openxmlformats.org/officeDocument/2006/relationships/chart" Target="../charts/chart14.xml"/><Relationship Id="rId1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95250</xdr:rowOff>
    </xdr:from>
    <xdr:to>
      <xdr:col>2</xdr:col>
      <xdr:colOff>295275</xdr:colOff>
      <xdr:row>23</xdr:row>
      <xdr:rowOff>66675</xdr:rowOff>
    </xdr:to>
    <xdr:graphicFrame macro="">
      <xdr:nvGraphicFramePr>
        <xdr:cNvPr id="2" name="Chart 1">
          <a:extLst>
            <a:ext uri="{FF2B5EF4-FFF2-40B4-BE49-F238E27FC236}">
              <a16:creationId xmlns:a16="http://schemas.microsoft.com/office/drawing/2014/main" id="{37218384-B9BB-5C7C-4E8C-F6EBB4A23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18</xdr:row>
      <xdr:rowOff>123825</xdr:rowOff>
    </xdr:from>
    <xdr:to>
      <xdr:col>7</xdr:col>
      <xdr:colOff>257176</xdr:colOff>
      <xdr:row>23</xdr:row>
      <xdr:rowOff>66674</xdr:rowOff>
    </xdr:to>
    <xdr:graphicFrame macro="">
      <xdr:nvGraphicFramePr>
        <xdr:cNvPr id="4" name="Chart 3">
          <a:extLst>
            <a:ext uri="{FF2B5EF4-FFF2-40B4-BE49-F238E27FC236}">
              <a16:creationId xmlns:a16="http://schemas.microsoft.com/office/drawing/2014/main" id="{ECA8F151-0CD1-0B75-F760-E40717528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447674</xdr:colOff>
      <xdr:row>19</xdr:row>
      <xdr:rowOff>38101</xdr:rowOff>
    </xdr:from>
    <xdr:to>
      <xdr:col>11</xdr:col>
      <xdr:colOff>323849</xdr:colOff>
      <xdr:row>23</xdr:row>
      <xdr:rowOff>38101</xdr:rowOff>
    </xdr:to>
    <xdr:graphicFrame macro="">
      <xdr:nvGraphicFramePr>
        <xdr:cNvPr id="5" name="Chart 4">
          <a:extLst>
            <a:ext uri="{FF2B5EF4-FFF2-40B4-BE49-F238E27FC236}">
              <a16:creationId xmlns:a16="http://schemas.microsoft.com/office/drawing/2014/main" id="{90CA5C67-AAE9-F738-4C54-296A59F5E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666750</xdr:colOff>
      <xdr:row>18</xdr:row>
      <xdr:rowOff>85725</xdr:rowOff>
    </xdr:from>
    <xdr:to>
      <xdr:col>15</xdr:col>
      <xdr:colOff>76200</xdr:colOff>
      <xdr:row>22</xdr:row>
      <xdr:rowOff>123825</xdr:rowOff>
    </xdr:to>
    <xdr:graphicFrame macro="">
      <xdr:nvGraphicFramePr>
        <xdr:cNvPr id="6" name="Chart 5">
          <a:extLst>
            <a:ext uri="{FF2B5EF4-FFF2-40B4-BE49-F238E27FC236}">
              <a16:creationId xmlns:a16="http://schemas.microsoft.com/office/drawing/2014/main" id="{895B2E60-7C8E-838A-F44F-5352307CC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290512</xdr:colOff>
      <xdr:row>18</xdr:row>
      <xdr:rowOff>142875</xdr:rowOff>
    </xdr:from>
    <xdr:to>
      <xdr:col>18</xdr:col>
      <xdr:colOff>771525</xdr:colOff>
      <xdr:row>22</xdr:row>
      <xdr:rowOff>161925</xdr:rowOff>
    </xdr:to>
    <xdr:graphicFrame macro="">
      <xdr:nvGraphicFramePr>
        <xdr:cNvPr id="3" name="Chart 2">
          <a:extLst>
            <a:ext uri="{FF2B5EF4-FFF2-40B4-BE49-F238E27FC236}">
              <a16:creationId xmlns:a16="http://schemas.microsoft.com/office/drawing/2014/main" id="{C1860DA6-2A21-E925-0789-97B262215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561975</xdr:colOff>
      <xdr:row>6</xdr:row>
      <xdr:rowOff>114300</xdr:rowOff>
    </xdr:from>
    <xdr:to>
      <xdr:col>9</xdr:col>
      <xdr:colOff>452437</xdr:colOff>
      <xdr:row>21</xdr:row>
      <xdr:rowOff>0</xdr:rowOff>
    </xdr:to>
    <xdr:graphicFrame macro="">
      <xdr:nvGraphicFramePr>
        <xdr:cNvPr id="2" name="Chart 1">
          <a:extLst>
            <a:ext uri="{FF2B5EF4-FFF2-40B4-BE49-F238E27FC236}">
              <a16:creationId xmlns:a16="http://schemas.microsoft.com/office/drawing/2014/main" id="{35DC25A6-3DDD-B3E6-65C3-81688DDB8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100012</xdr:colOff>
      <xdr:row>6</xdr:row>
      <xdr:rowOff>47624</xdr:rowOff>
    </xdr:from>
    <xdr:to>
      <xdr:col>9</xdr:col>
      <xdr:colOff>114300</xdr:colOff>
      <xdr:row>20</xdr:row>
      <xdr:rowOff>19049</xdr:rowOff>
    </xdr:to>
    <xdr:graphicFrame macro="">
      <xdr:nvGraphicFramePr>
        <xdr:cNvPr id="2" name="Chart 1">
          <a:extLst>
            <a:ext uri="{FF2B5EF4-FFF2-40B4-BE49-F238E27FC236}">
              <a16:creationId xmlns:a16="http://schemas.microsoft.com/office/drawing/2014/main" id="{BEB9F621-84ED-C4A7-31EC-F09075946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819150</xdr:colOff>
      <xdr:row>8</xdr:row>
      <xdr:rowOff>38100</xdr:rowOff>
    </xdr:from>
    <xdr:to>
      <xdr:col>8</xdr:col>
      <xdr:colOff>276224</xdr:colOff>
      <xdr:row>22</xdr:row>
      <xdr:rowOff>19049</xdr:rowOff>
    </xdr:to>
    <xdr:graphicFrame macro="">
      <xdr:nvGraphicFramePr>
        <xdr:cNvPr id="2" name="Chart 1">
          <a:extLst>
            <a:ext uri="{FF2B5EF4-FFF2-40B4-BE49-F238E27FC236}">
              <a16:creationId xmlns:a16="http://schemas.microsoft.com/office/drawing/2014/main" id="{1CC03DC4-ECB1-FAC8-4D20-BA7913596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619125</xdr:colOff>
      <xdr:row>5</xdr:row>
      <xdr:rowOff>166687</xdr:rowOff>
    </xdr:from>
    <xdr:to>
      <xdr:col>13</xdr:col>
      <xdr:colOff>219075</xdr:colOff>
      <xdr:row>20</xdr:row>
      <xdr:rowOff>52387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44D80C7-1801-AAE6-8FEE-31E5D9328B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05325" y="11191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342900</xdr:colOff>
      <xdr:row>8</xdr:row>
      <xdr:rowOff>123824</xdr:rowOff>
    </xdr:from>
    <xdr:to>
      <xdr:col>4</xdr:col>
      <xdr:colOff>676275</xdr:colOff>
      <xdr:row>21</xdr:row>
      <xdr:rowOff>176211</xdr:rowOff>
    </xdr:to>
    <xdr:graphicFrame macro="">
      <xdr:nvGraphicFramePr>
        <xdr:cNvPr id="3" name="Chart 2">
          <a:extLst>
            <a:ext uri="{FF2B5EF4-FFF2-40B4-BE49-F238E27FC236}">
              <a16:creationId xmlns:a16="http://schemas.microsoft.com/office/drawing/2014/main" id="{A6E773F0-D509-01C3-4FE3-205C6EECE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368299</xdr:colOff>
      <xdr:row>3</xdr:row>
      <xdr:rowOff>175153</xdr:rowOff>
    </xdr:from>
    <xdr:to>
      <xdr:col>12</xdr:col>
      <xdr:colOff>59266</xdr:colOff>
      <xdr:row>20</xdr:row>
      <xdr:rowOff>65616</xdr:rowOff>
    </xdr:to>
    <xdr:graphicFrame macro="">
      <xdr:nvGraphicFramePr>
        <xdr:cNvPr id="2" name="Chart 1">
          <a:extLst>
            <a:ext uri="{FF2B5EF4-FFF2-40B4-BE49-F238E27FC236}">
              <a16:creationId xmlns:a16="http://schemas.microsoft.com/office/drawing/2014/main" id="{6CCAA3D1-7A80-C475-6A69-858E04B25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590550</xdr:colOff>
      <xdr:row>2</xdr:row>
      <xdr:rowOff>180975</xdr:rowOff>
    </xdr:to>
    <xdr:sp macro="" textlink="">
      <xdr:nvSpPr>
        <xdr:cNvPr id="3" name="Rectangle 2">
          <a:extLst>
            <a:ext uri="{FF2B5EF4-FFF2-40B4-BE49-F238E27FC236}">
              <a16:creationId xmlns:a16="http://schemas.microsoft.com/office/drawing/2014/main" id="{588D4E59-C7E9-D4C2-FE59-0EF5301EF0AE}"/>
            </a:ext>
          </a:extLst>
        </xdr:cNvPr>
        <xdr:cNvSpPr/>
      </xdr:nvSpPr>
      <xdr:spPr>
        <a:xfrm>
          <a:off x="0" y="0"/>
          <a:ext cx="12782550" cy="56197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E-Commerce</a:t>
          </a:r>
          <a:r>
            <a:rPr lang="en-US" sz="2400" b="1" baseline="0">
              <a:solidFill>
                <a:sysClr val="windowText" lastClr="000000"/>
              </a:solidFill>
            </a:rPr>
            <a:t> Dashboard</a:t>
          </a:r>
          <a:endParaRPr lang="en-US" sz="2400" b="1">
            <a:solidFill>
              <a:sysClr val="windowText" lastClr="000000"/>
            </a:solidFill>
          </a:endParaRPr>
        </a:p>
      </xdr:txBody>
    </xdr:sp>
    <xdr:clientData/>
  </xdr:twoCellAnchor>
  <xdr:twoCellAnchor>
    <xdr:from>
      <xdr:col>0</xdr:col>
      <xdr:colOff>9525</xdr:colOff>
      <xdr:row>3</xdr:row>
      <xdr:rowOff>9524</xdr:rowOff>
    </xdr:from>
    <xdr:to>
      <xdr:col>2</xdr:col>
      <xdr:colOff>314325</xdr:colOff>
      <xdr:row>29</xdr:row>
      <xdr:rowOff>142875</xdr:rowOff>
    </xdr:to>
    <xdr:sp macro="" textlink="">
      <xdr:nvSpPr>
        <xdr:cNvPr id="4" name="Rectangle 3">
          <a:extLst>
            <a:ext uri="{FF2B5EF4-FFF2-40B4-BE49-F238E27FC236}">
              <a16:creationId xmlns:a16="http://schemas.microsoft.com/office/drawing/2014/main" id="{7A1787A8-8148-4DA7-6C50-BB4AEC4ABBC1}"/>
            </a:ext>
          </a:extLst>
        </xdr:cNvPr>
        <xdr:cNvSpPr/>
      </xdr:nvSpPr>
      <xdr:spPr>
        <a:xfrm>
          <a:off x="9525" y="581024"/>
          <a:ext cx="1524000" cy="5086351"/>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333375</xdr:colOff>
      <xdr:row>19</xdr:row>
      <xdr:rowOff>9525</xdr:rowOff>
    </xdr:from>
    <xdr:to>
      <xdr:col>8</xdr:col>
      <xdr:colOff>0</xdr:colOff>
      <xdr:row>29</xdr:row>
      <xdr:rowOff>142874</xdr:rowOff>
    </xdr:to>
    <xdr:sp macro="" textlink="">
      <xdr:nvSpPr>
        <xdr:cNvPr id="14" name="Rectangle 13">
          <a:extLst>
            <a:ext uri="{FF2B5EF4-FFF2-40B4-BE49-F238E27FC236}">
              <a16:creationId xmlns:a16="http://schemas.microsoft.com/office/drawing/2014/main" id="{4B7B1866-6802-4223-BB30-D29106507A2D}"/>
            </a:ext>
          </a:extLst>
        </xdr:cNvPr>
        <xdr:cNvSpPr/>
      </xdr:nvSpPr>
      <xdr:spPr>
        <a:xfrm>
          <a:off x="1552575" y="3629025"/>
          <a:ext cx="3324225" cy="2038349"/>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333374</xdr:colOff>
      <xdr:row>10</xdr:row>
      <xdr:rowOff>114301</xdr:rowOff>
    </xdr:from>
    <xdr:to>
      <xdr:col>7</xdr:col>
      <xdr:colOff>609599</xdr:colOff>
      <xdr:row>18</xdr:row>
      <xdr:rowOff>180975</xdr:rowOff>
    </xdr:to>
    <xdr:sp macro="" textlink="">
      <xdr:nvSpPr>
        <xdr:cNvPr id="15" name="Rectangle 14">
          <a:extLst>
            <a:ext uri="{FF2B5EF4-FFF2-40B4-BE49-F238E27FC236}">
              <a16:creationId xmlns:a16="http://schemas.microsoft.com/office/drawing/2014/main" id="{617BD286-9417-4E99-A338-D132DE1814D5}"/>
            </a:ext>
          </a:extLst>
        </xdr:cNvPr>
        <xdr:cNvSpPr/>
      </xdr:nvSpPr>
      <xdr:spPr>
        <a:xfrm>
          <a:off x="1552574" y="2019301"/>
          <a:ext cx="3324225" cy="1590674"/>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10</xdr:row>
      <xdr:rowOff>114300</xdr:rowOff>
    </xdr:from>
    <xdr:to>
      <xdr:col>13</xdr:col>
      <xdr:colOff>352425</xdr:colOff>
      <xdr:row>29</xdr:row>
      <xdr:rowOff>142876</xdr:rowOff>
    </xdr:to>
    <xdr:sp macro="" textlink="">
      <xdr:nvSpPr>
        <xdr:cNvPr id="16" name="Rectangle 15">
          <a:extLst>
            <a:ext uri="{FF2B5EF4-FFF2-40B4-BE49-F238E27FC236}">
              <a16:creationId xmlns:a16="http://schemas.microsoft.com/office/drawing/2014/main" id="{B6CAE07C-8FAC-4BFB-A1FF-D965612E0D04}"/>
            </a:ext>
          </a:extLst>
        </xdr:cNvPr>
        <xdr:cNvSpPr/>
      </xdr:nvSpPr>
      <xdr:spPr>
        <a:xfrm>
          <a:off x="4895850" y="2019300"/>
          <a:ext cx="3381375" cy="3648076"/>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371475</xdr:colOff>
      <xdr:row>10</xdr:row>
      <xdr:rowOff>114299</xdr:rowOff>
    </xdr:from>
    <xdr:to>
      <xdr:col>20</xdr:col>
      <xdr:colOff>581024</xdr:colOff>
      <xdr:row>29</xdr:row>
      <xdr:rowOff>142874</xdr:rowOff>
    </xdr:to>
    <xdr:sp macro="" textlink="">
      <xdr:nvSpPr>
        <xdr:cNvPr id="17" name="Rectangle 16">
          <a:extLst>
            <a:ext uri="{FF2B5EF4-FFF2-40B4-BE49-F238E27FC236}">
              <a16:creationId xmlns:a16="http://schemas.microsoft.com/office/drawing/2014/main" id="{E426D98C-066F-44B4-AE24-98758E726361}"/>
            </a:ext>
          </a:extLst>
        </xdr:cNvPr>
        <xdr:cNvSpPr/>
      </xdr:nvSpPr>
      <xdr:spPr>
        <a:xfrm>
          <a:off x="8296275" y="2019299"/>
          <a:ext cx="4476749" cy="364807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333375</xdr:colOff>
      <xdr:row>3</xdr:row>
      <xdr:rowOff>9525</xdr:rowOff>
    </xdr:from>
    <xdr:to>
      <xdr:col>6</xdr:col>
      <xdr:colOff>123825</xdr:colOff>
      <xdr:row>10</xdr:row>
      <xdr:rowOff>95250</xdr:rowOff>
    </xdr:to>
    <xdr:grpSp>
      <xdr:nvGrpSpPr>
        <xdr:cNvPr id="72" name="Group 71">
          <a:extLst>
            <a:ext uri="{FF2B5EF4-FFF2-40B4-BE49-F238E27FC236}">
              <a16:creationId xmlns:a16="http://schemas.microsoft.com/office/drawing/2014/main" id="{62B4C3BB-D8B6-97A2-95C1-4050A40C84F1}"/>
            </a:ext>
          </a:extLst>
        </xdr:cNvPr>
        <xdr:cNvGrpSpPr/>
      </xdr:nvGrpSpPr>
      <xdr:grpSpPr>
        <a:xfrm>
          <a:off x="1552575" y="581025"/>
          <a:ext cx="2228850" cy="1419225"/>
          <a:chOff x="1552575" y="581025"/>
          <a:chExt cx="2228850" cy="1419225"/>
        </a:xfrm>
      </xdr:grpSpPr>
      <xdr:sp macro="" textlink="">
        <xdr:nvSpPr>
          <xdr:cNvPr id="13" name="Rectangle 12">
            <a:extLst>
              <a:ext uri="{FF2B5EF4-FFF2-40B4-BE49-F238E27FC236}">
                <a16:creationId xmlns:a16="http://schemas.microsoft.com/office/drawing/2014/main" id="{C53B6DA8-6F45-4BB4-843F-296AB2D363D0}"/>
              </a:ext>
            </a:extLst>
          </xdr:cNvPr>
          <xdr:cNvSpPr/>
        </xdr:nvSpPr>
        <xdr:spPr>
          <a:xfrm>
            <a:off x="1552575" y="581025"/>
            <a:ext cx="2228850" cy="141922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a:extLst>
              <a:ext uri="{FF2B5EF4-FFF2-40B4-BE49-F238E27FC236}">
                <a16:creationId xmlns:a16="http://schemas.microsoft.com/office/drawing/2014/main" id="{C416E9F6-9BB3-1FB3-7038-4E7D8FE6B853}"/>
              </a:ext>
            </a:extLst>
          </xdr:cNvPr>
          <xdr:cNvGrpSpPr/>
        </xdr:nvGrpSpPr>
        <xdr:grpSpPr>
          <a:xfrm>
            <a:off x="1628776" y="619125"/>
            <a:ext cx="2038349" cy="1285875"/>
            <a:chOff x="1628776" y="619125"/>
            <a:chExt cx="2038349" cy="1285875"/>
          </a:xfrm>
        </xdr:grpSpPr>
        <xdr:sp macro="" textlink="">
          <xdr:nvSpPr>
            <xdr:cNvPr id="18" name="TextBox 17">
              <a:extLst>
                <a:ext uri="{FF2B5EF4-FFF2-40B4-BE49-F238E27FC236}">
                  <a16:creationId xmlns:a16="http://schemas.microsoft.com/office/drawing/2014/main" id="{8B5D751A-2547-67D5-990B-26C168F95F15}"/>
                </a:ext>
              </a:extLst>
            </xdr:cNvPr>
            <xdr:cNvSpPr txBox="1"/>
          </xdr:nvSpPr>
          <xdr:spPr>
            <a:xfrm>
              <a:off x="1971675" y="619125"/>
              <a:ext cx="1400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Total</a:t>
              </a:r>
              <a:r>
                <a:rPr lang="en-US" sz="1800" b="1" baseline="0">
                  <a:solidFill>
                    <a:sysClr val="windowText" lastClr="000000"/>
                  </a:solidFill>
                </a:rPr>
                <a:t> Sales</a:t>
              </a:r>
              <a:endParaRPr lang="en-US" sz="1800" b="1">
                <a:solidFill>
                  <a:sysClr val="windowText" lastClr="000000"/>
                </a:solidFill>
              </a:endParaRPr>
            </a:p>
          </xdr:txBody>
        </xdr:sp>
        <xdr:sp macro="" textlink="KPIs!G18">
          <xdr:nvSpPr>
            <xdr:cNvPr id="21" name="TextBox 20">
              <a:extLst>
                <a:ext uri="{FF2B5EF4-FFF2-40B4-BE49-F238E27FC236}">
                  <a16:creationId xmlns:a16="http://schemas.microsoft.com/office/drawing/2014/main" id="{24114E5A-EA4C-4AF4-8FF7-4CE7407F8AA1}"/>
                </a:ext>
              </a:extLst>
            </xdr:cNvPr>
            <xdr:cNvSpPr txBox="1"/>
          </xdr:nvSpPr>
          <xdr:spPr>
            <a:xfrm>
              <a:off x="2133600" y="876300"/>
              <a:ext cx="10858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D65C84-D671-4062-90E8-2BBA75BA9D59}" type="TxLink">
                <a:rPr lang="en-US" sz="1800" b="1" i="0" u="none" strike="noStrike">
                  <a:solidFill>
                    <a:sysClr val="windowText" lastClr="000000"/>
                  </a:solidFill>
                  <a:latin typeface="Calibri"/>
                  <a:cs typeface="Calibri"/>
                </a:rPr>
                <a:pPr algn="ctr"/>
                <a:t>2.3M</a:t>
              </a:fld>
              <a:endParaRPr lang="en-US" sz="1800" b="1" i="0" u="none" strike="noStrike">
                <a:solidFill>
                  <a:sysClr val="windowText" lastClr="000000"/>
                </a:solidFill>
                <a:latin typeface="Calibri"/>
                <a:cs typeface="Calibri"/>
              </a:endParaRPr>
            </a:p>
          </xdr:txBody>
        </xdr:sp>
        <xdr:graphicFrame macro="">
          <xdr:nvGraphicFramePr>
            <xdr:cNvPr id="22" name="Chart 21">
              <a:extLst>
                <a:ext uri="{FF2B5EF4-FFF2-40B4-BE49-F238E27FC236}">
                  <a16:creationId xmlns:a16="http://schemas.microsoft.com/office/drawing/2014/main" id="{82E3108B-7144-4E50-A49F-9C9B6180F6A6}"/>
                </a:ext>
              </a:extLst>
            </xdr:cNvPr>
            <xdr:cNvGraphicFramePr>
              <a:graphicFrameLocks/>
            </xdr:cNvGraphicFramePr>
          </xdr:nvGraphicFramePr>
          <xdr:xfrm>
            <a:off x="1752600" y="1000125"/>
            <a:ext cx="1914525" cy="638173"/>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7" name="TextBox 26">
              <a:extLst>
                <a:ext uri="{FF2B5EF4-FFF2-40B4-BE49-F238E27FC236}">
                  <a16:creationId xmlns:a16="http://schemas.microsoft.com/office/drawing/2014/main" id="{344BDEA3-01EE-4E58-B626-DABCC67527DF}"/>
                </a:ext>
              </a:extLst>
            </xdr:cNvPr>
            <xdr:cNvSpPr txBox="1"/>
          </xdr:nvSpPr>
          <xdr:spPr>
            <a:xfrm>
              <a:off x="1628776" y="1609725"/>
              <a:ext cx="5429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ysClr val="windowText" lastClr="000000"/>
                  </a:solidFill>
                  <a:latin typeface="Calibri"/>
                  <a:ea typeface="+mn-ea"/>
                  <a:cs typeface="Calibri"/>
                </a:rPr>
                <a:t>YOY</a:t>
              </a:r>
              <a:endParaRPr lang="en-US" sz="1800" b="1" i="0" u="none" strike="noStrike">
                <a:solidFill>
                  <a:sysClr val="windowText" lastClr="000000"/>
                </a:solidFill>
                <a:latin typeface="Calibri"/>
                <a:ea typeface="+mn-ea"/>
                <a:cs typeface="Calibri"/>
              </a:endParaRPr>
            </a:p>
          </xdr:txBody>
        </xdr:sp>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E300E698-0C0B-1BEA-EDB8-CB5D810F7DEF}"/>
                    </a:ext>
                  </a:extLst>
                </xdr:cNvPr>
                <xdr:cNvPicPr>
                  <a:picLocks noChangeAspect="1" noChangeArrowheads="1"/>
                  <a:extLst>
                    <a:ext uri="{84589F7E-364E-4C9E-8A38-B11213B215E9}">
                      <a14:cameraTool cellRange="YOY!B10" spid="_x0000_s9343"/>
                    </a:ext>
                  </a:extLst>
                </xdr:cNvPicPr>
              </xdr:nvPicPr>
              <xdr:blipFill rotWithShape="1">
                <a:blip xmlns:r="http://schemas.openxmlformats.org/officeDocument/2006/relationships" r:embed="rId2"/>
                <a:srcRect l="5648" t="12903" r="4115" b="12248"/>
                <a:stretch>
                  <a:fillRect/>
                </a:stretch>
              </xdr:blipFill>
              <xdr:spPr bwMode="auto">
                <a:xfrm>
                  <a:off x="2800350" y="1601945"/>
                  <a:ext cx="752475" cy="245905"/>
                </a:xfrm>
                <a:prstGeom prst="rect">
                  <a:avLst/>
                </a:prstGeom>
                <a:noFill/>
                <a:extLst>
                  <a:ext uri="{909E8E84-426E-40DD-AFC4-6F175D3DCCD1}">
                    <a14:hiddenFill>
                      <a:solidFill>
                        <a:srgbClr val="FFFFFF"/>
                      </a:solidFill>
                    </a14:hiddenFill>
                  </a:ext>
                </a:extLst>
              </xdr:spPr>
            </xdr:pic>
          </mc:Choice>
          <mc:Fallback xmlns=""/>
        </mc:AlternateContent>
      </xdr:grpSp>
    </xdr:grpSp>
    <xdr:clientData/>
  </xdr:twoCellAnchor>
  <xdr:twoCellAnchor>
    <xdr:from>
      <xdr:col>6</xdr:col>
      <xdr:colOff>142875</xdr:colOff>
      <xdr:row>3</xdr:row>
      <xdr:rowOff>9525</xdr:rowOff>
    </xdr:from>
    <xdr:to>
      <xdr:col>9</xdr:col>
      <xdr:colOff>542925</xdr:colOff>
      <xdr:row>10</xdr:row>
      <xdr:rowOff>95250</xdr:rowOff>
    </xdr:to>
    <xdr:grpSp>
      <xdr:nvGrpSpPr>
        <xdr:cNvPr id="65" name="Group 64">
          <a:extLst>
            <a:ext uri="{FF2B5EF4-FFF2-40B4-BE49-F238E27FC236}">
              <a16:creationId xmlns:a16="http://schemas.microsoft.com/office/drawing/2014/main" id="{5FCE067C-9069-D57B-F440-7A16B53BD164}"/>
            </a:ext>
          </a:extLst>
        </xdr:cNvPr>
        <xdr:cNvGrpSpPr/>
      </xdr:nvGrpSpPr>
      <xdr:grpSpPr>
        <a:xfrm>
          <a:off x="3800475" y="581025"/>
          <a:ext cx="2228850" cy="1419225"/>
          <a:chOff x="3800475" y="581025"/>
          <a:chExt cx="2228850" cy="1419225"/>
        </a:xfrm>
      </xdr:grpSpPr>
      <xdr:sp macro="" textlink="">
        <xdr:nvSpPr>
          <xdr:cNvPr id="41" name="Rectangle 40">
            <a:extLst>
              <a:ext uri="{FF2B5EF4-FFF2-40B4-BE49-F238E27FC236}">
                <a16:creationId xmlns:a16="http://schemas.microsoft.com/office/drawing/2014/main" id="{8D52F7D8-9974-F66C-1813-A978513FD366}"/>
              </a:ext>
            </a:extLst>
          </xdr:cNvPr>
          <xdr:cNvSpPr/>
        </xdr:nvSpPr>
        <xdr:spPr>
          <a:xfrm>
            <a:off x="3800475" y="581025"/>
            <a:ext cx="2228850" cy="141922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85502C21-09FB-D294-571E-BB2A92E2ECA6}"/>
              </a:ext>
            </a:extLst>
          </xdr:cNvPr>
          <xdr:cNvSpPr txBox="1"/>
        </xdr:nvSpPr>
        <xdr:spPr>
          <a:xfrm>
            <a:off x="4219575" y="619125"/>
            <a:ext cx="1400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Total</a:t>
            </a:r>
            <a:r>
              <a:rPr lang="en-US" sz="1800" b="1" baseline="0">
                <a:solidFill>
                  <a:sysClr val="windowText" lastClr="000000"/>
                </a:solidFill>
              </a:rPr>
              <a:t> Profit</a:t>
            </a:r>
            <a:endParaRPr lang="en-US" sz="1800" b="1">
              <a:solidFill>
                <a:sysClr val="windowText" lastClr="000000"/>
              </a:solidFill>
            </a:endParaRPr>
          </a:p>
        </xdr:txBody>
      </xdr:sp>
      <xdr:sp macro="" textlink="KPIs!$B$18">
        <xdr:nvSpPr>
          <xdr:cNvPr id="44" name="TextBox 43">
            <a:extLst>
              <a:ext uri="{FF2B5EF4-FFF2-40B4-BE49-F238E27FC236}">
                <a16:creationId xmlns:a16="http://schemas.microsoft.com/office/drawing/2014/main" id="{08369EB4-F658-BFDA-02B3-8442EB092751}"/>
              </a:ext>
            </a:extLst>
          </xdr:cNvPr>
          <xdr:cNvSpPr txBox="1"/>
        </xdr:nvSpPr>
        <xdr:spPr>
          <a:xfrm>
            <a:off x="4381500" y="885825"/>
            <a:ext cx="10858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D76FDA-1898-4B64-BB40-89B6265AB53D}" type="TxLink">
              <a:rPr lang="en-US" sz="1800" b="1" i="0" u="none" strike="noStrike">
                <a:solidFill>
                  <a:sysClr val="windowText" lastClr="000000"/>
                </a:solidFill>
                <a:latin typeface="Calibri"/>
                <a:cs typeface="Calibri"/>
              </a:rPr>
              <a:pPr algn="ctr"/>
              <a:t>286.4K</a:t>
            </a:fld>
            <a:endParaRPr lang="en-US" sz="3200" b="1" i="0" u="none" strike="noStrike">
              <a:solidFill>
                <a:sysClr val="windowText" lastClr="000000"/>
              </a:solidFill>
              <a:latin typeface="Calibri"/>
              <a:cs typeface="Calibri"/>
            </a:endParaRPr>
          </a:p>
        </xdr:txBody>
      </xdr:sp>
      <xdr:sp macro="" textlink="">
        <xdr:nvSpPr>
          <xdr:cNvPr id="46" name="TextBox 45">
            <a:extLst>
              <a:ext uri="{FF2B5EF4-FFF2-40B4-BE49-F238E27FC236}">
                <a16:creationId xmlns:a16="http://schemas.microsoft.com/office/drawing/2014/main" id="{B0DFE463-CBD2-C01E-3EB5-483112163A8C}"/>
              </a:ext>
            </a:extLst>
          </xdr:cNvPr>
          <xdr:cNvSpPr txBox="1"/>
        </xdr:nvSpPr>
        <xdr:spPr>
          <a:xfrm>
            <a:off x="3876676" y="1609725"/>
            <a:ext cx="5429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ysClr val="windowText" lastClr="000000"/>
                </a:solidFill>
                <a:latin typeface="Calibri"/>
                <a:ea typeface="+mn-ea"/>
                <a:cs typeface="Calibri"/>
              </a:rPr>
              <a:t>YOY</a:t>
            </a:r>
            <a:endParaRPr lang="en-US" sz="1800" b="1" i="0" u="none" strike="noStrike">
              <a:solidFill>
                <a:sysClr val="windowText" lastClr="000000"/>
              </a:solidFill>
              <a:latin typeface="Calibri"/>
              <a:ea typeface="+mn-ea"/>
              <a:cs typeface="Calibri"/>
            </a:endParaRPr>
          </a:p>
        </xdr:txBody>
      </xdr:sp>
      <mc:AlternateContent xmlns:mc="http://schemas.openxmlformats.org/markup-compatibility/2006" xmlns:a14="http://schemas.microsoft.com/office/drawing/2010/main">
        <mc:Choice Requires="a14">
          <xdr:pic>
            <xdr:nvPicPr>
              <xdr:cNvPr id="47" name="Picture 46">
                <a:extLst>
                  <a:ext uri="{FF2B5EF4-FFF2-40B4-BE49-F238E27FC236}">
                    <a16:creationId xmlns:a16="http://schemas.microsoft.com/office/drawing/2014/main" id="{8B2104CF-5FED-4D3C-0064-EE9EA2A71FB6}"/>
                  </a:ext>
                </a:extLst>
              </xdr:cNvPr>
              <xdr:cNvPicPr>
                <a:picLocks noChangeAspect="1" noChangeArrowheads="1"/>
                <a:extLst>
                  <a:ext uri="{84589F7E-364E-4C9E-8A38-B11213B215E9}">
                    <a14:cameraTool cellRange="YOY!C10" spid="_x0000_s9344"/>
                  </a:ext>
                </a:extLst>
              </xdr:cNvPicPr>
            </xdr:nvPicPr>
            <xdr:blipFill rotWithShape="1">
              <a:blip xmlns:r="http://schemas.openxmlformats.org/officeDocument/2006/relationships" r:embed="rId3"/>
              <a:srcRect l="16277" t="9959" r="3925" b="10353"/>
              <a:stretch>
                <a:fillRect/>
              </a:stretch>
            </xdr:blipFill>
            <xdr:spPr bwMode="auto">
              <a:xfrm>
                <a:off x="5191125" y="1604260"/>
                <a:ext cx="619125" cy="243590"/>
              </a:xfrm>
              <a:prstGeom prst="rect">
                <a:avLst/>
              </a:prstGeom>
              <a:noFill/>
              <a:ln w="9525" cmpd="sng">
                <a:noFill/>
              </a:ln>
              <a:extLst>
                <a:ext uri="{909E8E84-426E-40DD-AFC4-6F175D3DCCD1}">
                  <a14:hiddenFill>
                    <a:solidFill>
                      <a:srgbClr val="FFFFFF"/>
                    </a:solidFill>
                  </a14:hiddenFill>
                </a:ext>
              </a:extLst>
            </xdr:spPr>
          </xdr:pic>
        </mc:Choice>
        <mc:Fallback xmlns=""/>
      </mc:AlternateContent>
      <xdr:graphicFrame macro="">
        <xdr:nvGraphicFramePr>
          <xdr:cNvPr id="48" name="Chart 47">
            <a:extLst>
              <a:ext uri="{FF2B5EF4-FFF2-40B4-BE49-F238E27FC236}">
                <a16:creationId xmlns:a16="http://schemas.microsoft.com/office/drawing/2014/main" id="{D06112BB-DE18-4D88-9017-3F05C718061F}"/>
              </a:ext>
            </a:extLst>
          </xdr:cNvPr>
          <xdr:cNvGraphicFramePr>
            <a:graphicFrameLocks/>
          </xdr:cNvGraphicFramePr>
        </xdr:nvGraphicFramePr>
        <xdr:xfrm>
          <a:off x="3990975" y="1066800"/>
          <a:ext cx="1895475" cy="5143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561974</xdr:colOff>
      <xdr:row>3</xdr:row>
      <xdr:rowOff>9525</xdr:rowOff>
    </xdr:from>
    <xdr:to>
      <xdr:col>13</xdr:col>
      <xdr:colOff>352424</xdr:colOff>
      <xdr:row>10</xdr:row>
      <xdr:rowOff>95250</xdr:rowOff>
    </xdr:to>
    <xdr:sp macro="" textlink="">
      <xdr:nvSpPr>
        <xdr:cNvPr id="24" name="Rectangle 23">
          <a:extLst>
            <a:ext uri="{FF2B5EF4-FFF2-40B4-BE49-F238E27FC236}">
              <a16:creationId xmlns:a16="http://schemas.microsoft.com/office/drawing/2014/main" id="{845D50E6-E002-3233-3510-4479EF670538}"/>
            </a:ext>
          </a:extLst>
        </xdr:cNvPr>
        <xdr:cNvSpPr/>
      </xdr:nvSpPr>
      <xdr:spPr>
        <a:xfrm>
          <a:off x="6048374" y="581025"/>
          <a:ext cx="2228850" cy="141922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371474</xdr:colOff>
      <xdr:row>3</xdr:row>
      <xdr:rowOff>9525</xdr:rowOff>
    </xdr:from>
    <xdr:to>
      <xdr:col>17</xdr:col>
      <xdr:colOff>161924</xdr:colOff>
      <xdr:row>10</xdr:row>
      <xdr:rowOff>95250</xdr:rowOff>
    </xdr:to>
    <xdr:sp macro="" textlink="">
      <xdr:nvSpPr>
        <xdr:cNvPr id="34" name="Rectangle 33">
          <a:extLst>
            <a:ext uri="{FF2B5EF4-FFF2-40B4-BE49-F238E27FC236}">
              <a16:creationId xmlns:a16="http://schemas.microsoft.com/office/drawing/2014/main" id="{D51AE6E8-A4B2-9471-EE12-53EE96680887}"/>
            </a:ext>
          </a:extLst>
        </xdr:cNvPr>
        <xdr:cNvSpPr/>
      </xdr:nvSpPr>
      <xdr:spPr>
        <a:xfrm>
          <a:off x="8296274" y="581025"/>
          <a:ext cx="2228850" cy="141922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447675</xdr:colOff>
      <xdr:row>3</xdr:row>
      <xdr:rowOff>47625</xdr:rowOff>
    </xdr:from>
    <xdr:to>
      <xdr:col>16</xdr:col>
      <xdr:colOff>600074</xdr:colOff>
      <xdr:row>10</xdr:row>
      <xdr:rowOff>0</xdr:rowOff>
    </xdr:to>
    <xdr:grpSp>
      <xdr:nvGrpSpPr>
        <xdr:cNvPr id="35" name="Group 34">
          <a:extLst>
            <a:ext uri="{FF2B5EF4-FFF2-40B4-BE49-F238E27FC236}">
              <a16:creationId xmlns:a16="http://schemas.microsoft.com/office/drawing/2014/main" id="{499E693F-1EFF-C5CE-E452-5D628CD47256}"/>
            </a:ext>
          </a:extLst>
        </xdr:cNvPr>
        <xdr:cNvGrpSpPr/>
      </xdr:nvGrpSpPr>
      <xdr:grpSpPr>
        <a:xfrm>
          <a:off x="8372475" y="619125"/>
          <a:ext cx="1981199" cy="1285875"/>
          <a:chOff x="1628776" y="619125"/>
          <a:chExt cx="1981199" cy="1285875"/>
        </a:xfrm>
      </xdr:grpSpPr>
      <xdr:sp macro="" textlink="">
        <xdr:nvSpPr>
          <xdr:cNvPr id="36" name="TextBox 35">
            <a:extLst>
              <a:ext uri="{FF2B5EF4-FFF2-40B4-BE49-F238E27FC236}">
                <a16:creationId xmlns:a16="http://schemas.microsoft.com/office/drawing/2014/main" id="{7C40A607-2D81-AFF4-8150-19E4A545D896}"/>
              </a:ext>
            </a:extLst>
          </xdr:cNvPr>
          <xdr:cNvSpPr txBox="1"/>
        </xdr:nvSpPr>
        <xdr:spPr>
          <a:xfrm>
            <a:off x="1962151" y="619125"/>
            <a:ext cx="14668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Profit Margin</a:t>
            </a:r>
          </a:p>
        </xdr:txBody>
      </xdr:sp>
      <xdr:sp macro="" textlink="KPIs!$S$18">
        <xdr:nvSpPr>
          <xdr:cNvPr id="37" name="TextBox 36">
            <a:extLst>
              <a:ext uri="{FF2B5EF4-FFF2-40B4-BE49-F238E27FC236}">
                <a16:creationId xmlns:a16="http://schemas.microsoft.com/office/drawing/2014/main" id="{C4070B20-C4DC-98DC-F788-89E15937E3BF}"/>
              </a:ext>
            </a:extLst>
          </xdr:cNvPr>
          <xdr:cNvSpPr txBox="1"/>
        </xdr:nvSpPr>
        <xdr:spPr>
          <a:xfrm>
            <a:off x="2133600" y="876300"/>
            <a:ext cx="10858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57D043-D82D-4F1D-A320-237228DB5988}" type="TxLink">
              <a:rPr lang="en-US" sz="1800" b="1" i="0" u="none" strike="noStrike">
                <a:solidFill>
                  <a:srgbClr val="000000"/>
                </a:solidFill>
                <a:latin typeface="Calibri"/>
                <a:cs typeface="Calibri"/>
              </a:rPr>
              <a:pPr algn="ctr"/>
              <a:t>12%</a:t>
            </a:fld>
            <a:endParaRPr lang="en-US" sz="3200" b="1" i="0" u="none" strike="noStrike">
              <a:solidFill>
                <a:sysClr val="windowText" lastClr="000000"/>
              </a:solidFill>
              <a:latin typeface="Calibri"/>
              <a:cs typeface="Calibri"/>
            </a:endParaRPr>
          </a:p>
        </xdr:txBody>
      </xdr:sp>
      <xdr:sp macro="" textlink="">
        <xdr:nvSpPr>
          <xdr:cNvPr id="40" name="TextBox 39">
            <a:extLst>
              <a:ext uri="{FF2B5EF4-FFF2-40B4-BE49-F238E27FC236}">
                <a16:creationId xmlns:a16="http://schemas.microsoft.com/office/drawing/2014/main" id="{88CDC191-AC9F-3736-39BF-AB18EF3372DC}"/>
              </a:ext>
            </a:extLst>
          </xdr:cNvPr>
          <xdr:cNvSpPr txBox="1"/>
        </xdr:nvSpPr>
        <xdr:spPr>
          <a:xfrm>
            <a:off x="1628776" y="1609725"/>
            <a:ext cx="5429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ysClr val="windowText" lastClr="000000"/>
                </a:solidFill>
                <a:latin typeface="Calibri"/>
                <a:ea typeface="+mn-ea"/>
                <a:cs typeface="Calibri"/>
              </a:rPr>
              <a:t>YOY</a:t>
            </a:r>
            <a:endParaRPr lang="en-US" sz="1800" b="1" i="0" u="none" strike="noStrike">
              <a:solidFill>
                <a:sysClr val="windowText" lastClr="000000"/>
              </a:solidFill>
              <a:latin typeface="Calibri"/>
              <a:ea typeface="+mn-ea"/>
              <a:cs typeface="Calibri"/>
            </a:endParaRPr>
          </a:p>
        </xdr:txBody>
      </xdr:sp>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65DC64D6-92D6-3E4E-1629-6B7A475FB7B6}"/>
                  </a:ext>
                </a:extLst>
              </xdr:cNvPr>
              <xdr:cNvPicPr>
                <a:picLocks noChangeAspect="1" noChangeArrowheads="1"/>
                <a:extLst>
                  <a:ext uri="{84589F7E-364E-4C9E-8A38-B11213B215E9}">
                    <a14:cameraTool cellRange="YOY!F10" spid="_x0000_s9345"/>
                  </a:ext>
                </a:extLst>
              </xdr:cNvPicPr>
            </xdr:nvPicPr>
            <xdr:blipFill rotWithShape="1">
              <a:blip xmlns:r="http://schemas.openxmlformats.org/officeDocument/2006/relationships" r:embed="rId5"/>
              <a:srcRect l="31314" t="9675" r="3553" b="9675"/>
              <a:stretch>
                <a:fillRect/>
              </a:stretch>
            </xdr:blipFill>
            <xdr:spPr bwMode="auto">
              <a:xfrm>
                <a:off x="2924176" y="1619250"/>
                <a:ext cx="685799" cy="23812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17</xdr:col>
      <xdr:colOff>180974</xdr:colOff>
      <xdr:row>3</xdr:row>
      <xdr:rowOff>9525</xdr:rowOff>
    </xdr:from>
    <xdr:to>
      <xdr:col>20</xdr:col>
      <xdr:colOff>590550</xdr:colOff>
      <xdr:row>10</xdr:row>
      <xdr:rowOff>95250</xdr:rowOff>
    </xdr:to>
    <xdr:sp macro="" textlink="">
      <xdr:nvSpPr>
        <xdr:cNvPr id="49" name="Rectangle 48">
          <a:extLst>
            <a:ext uri="{FF2B5EF4-FFF2-40B4-BE49-F238E27FC236}">
              <a16:creationId xmlns:a16="http://schemas.microsoft.com/office/drawing/2014/main" id="{24F1BFA9-F0A1-20B5-8CB8-AD39985AC625}"/>
            </a:ext>
          </a:extLst>
        </xdr:cNvPr>
        <xdr:cNvSpPr/>
      </xdr:nvSpPr>
      <xdr:spPr>
        <a:xfrm>
          <a:off x="10544174" y="581025"/>
          <a:ext cx="2238376" cy="141922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247650</xdr:colOff>
      <xdr:row>3</xdr:row>
      <xdr:rowOff>38100</xdr:rowOff>
    </xdr:from>
    <xdr:to>
      <xdr:col>20</xdr:col>
      <xdr:colOff>323850</xdr:colOff>
      <xdr:row>9</xdr:row>
      <xdr:rowOff>180975</xdr:rowOff>
    </xdr:to>
    <xdr:grpSp>
      <xdr:nvGrpSpPr>
        <xdr:cNvPr id="50" name="Group 49">
          <a:extLst>
            <a:ext uri="{FF2B5EF4-FFF2-40B4-BE49-F238E27FC236}">
              <a16:creationId xmlns:a16="http://schemas.microsoft.com/office/drawing/2014/main" id="{24971ABE-0CD2-59F2-13D9-2EF4F0936E74}"/>
            </a:ext>
          </a:extLst>
        </xdr:cNvPr>
        <xdr:cNvGrpSpPr/>
      </xdr:nvGrpSpPr>
      <xdr:grpSpPr>
        <a:xfrm>
          <a:off x="10610850" y="609600"/>
          <a:ext cx="1905000" cy="1285875"/>
          <a:chOff x="1628776" y="619125"/>
          <a:chExt cx="1905000" cy="1285875"/>
        </a:xfrm>
      </xdr:grpSpPr>
      <xdr:sp macro="" textlink="">
        <xdr:nvSpPr>
          <xdr:cNvPr id="51" name="TextBox 50">
            <a:extLst>
              <a:ext uri="{FF2B5EF4-FFF2-40B4-BE49-F238E27FC236}">
                <a16:creationId xmlns:a16="http://schemas.microsoft.com/office/drawing/2014/main" id="{75FDBACB-FAF5-90F9-D413-C69E719DB333}"/>
              </a:ext>
            </a:extLst>
          </xdr:cNvPr>
          <xdr:cNvSpPr txBox="1"/>
        </xdr:nvSpPr>
        <xdr:spPr>
          <a:xfrm>
            <a:off x="1971675" y="619125"/>
            <a:ext cx="1400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Total</a:t>
            </a:r>
            <a:r>
              <a:rPr lang="en-US" sz="1800" b="1" baseline="0">
                <a:solidFill>
                  <a:sysClr val="windowText" lastClr="000000"/>
                </a:solidFill>
              </a:rPr>
              <a:t> Orders</a:t>
            </a:r>
            <a:endParaRPr lang="en-US" sz="1800" b="1">
              <a:solidFill>
                <a:sysClr val="windowText" lastClr="000000"/>
              </a:solidFill>
            </a:endParaRPr>
          </a:p>
        </xdr:txBody>
      </xdr:sp>
      <xdr:sp macro="" textlink="KPIs!$O$18">
        <xdr:nvSpPr>
          <xdr:cNvPr id="52" name="TextBox 51">
            <a:extLst>
              <a:ext uri="{FF2B5EF4-FFF2-40B4-BE49-F238E27FC236}">
                <a16:creationId xmlns:a16="http://schemas.microsoft.com/office/drawing/2014/main" id="{9D2A178F-E170-2323-6EF1-5E6BB0DCD6A8}"/>
              </a:ext>
            </a:extLst>
          </xdr:cNvPr>
          <xdr:cNvSpPr txBox="1"/>
        </xdr:nvSpPr>
        <xdr:spPr>
          <a:xfrm>
            <a:off x="2133600" y="876300"/>
            <a:ext cx="10858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D98F72-7DCA-4012-9DFA-FB2D18337A95}" type="TxLink">
              <a:rPr lang="en-US" sz="1800" b="1" i="0" u="none" strike="noStrike">
                <a:solidFill>
                  <a:srgbClr val="000000"/>
                </a:solidFill>
                <a:latin typeface="Calibri"/>
                <a:cs typeface="Calibri"/>
              </a:rPr>
              <a:pPr algn="ctr"/>
              <a:t>5.0K</a:t>
            </a:fld>
            <a:endParaRPr lang="en-US" sz="3200" b="1" i="0" u="none" strike="noStrike">
              <a:solidFill>
                <a:sysClr val="windowText" lastClr="000000"/>
              </a:solidFill>
              <a:latin typeface="Calibri"/>
              <a:cs typeface="Calibri"/>
            </a:endParaRPr>
          </a:p>
        </xdr:txBody>
      </xdr:sp>
      <xdr:sp macro="" textlink="">
        <xdr:nvSpPr>
          <xdr:cNvPr id="54" name="TextBox 53">
            <a:extLst>
              <a:ext uri="{FF2B5EF4-FFF2-40B4-BE49-F238E27FC236}">
                <a16:creationId xmlns:a16="http://schemas.microsoft.com/office/drawing/2014/main" id="{AE998828-AD75-5B59-B6C2-DCFD9C364267}"/>
              </a:ext>
            </a:extLst>
          </xdr:cNvPr>
          <xdr:cNvSpPr txBox="1"/>
        </xdr:nvSpPr>
        <xdr:spPr>
          <a:xfrm>
            <a:off x="1628776" y="1609725"/>
            <a:ext cx="5429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ysClr val="windowText" lastClr="000000"/>
                </a:solidFill>
                <a:latin typeface="Calibri"/>
                <a:ea typeface="+mn-ea"/>
                <a:cs typeface="Calibri"/>
              </a:rPr>
              <a:t>YOY</a:t>
            </a:r>
            <a:endParaRPr lang="en-US" sz="1800" b="1" i="0" u="none" strike="noStrike">
              <a:solidFill>
                <a:sysClr val="windowText" lastClr="000000"/>
              </a:solidFill>
              <a:latin typeface="Calibri"/>
              <a:ea typeface="+mn-ea"/>
              <a:cs typeface="Calibri"/>
            </a:endParaRPr>
          </a:p>
        </xdr:txBody>
      </xdr:sp>
      <mc:AlternateContent xmlns:mc="http://schemas.openxmlformats.org/markup-compatibility/2006" xmlns:a14="http://schemas.microsoft.com/office/drawing/2010/main">
        <mc:Choice Requires="a14">
          <xdr:pic>
            <xdr:nvPicPr>
              <xdr:cNvPr id="55" name="Picture 54">
                <a:extLst>
                  <a:ext uri="{FF2B5EF4-FFF2-40B4-BE49-F238E27FC236}">
                    <a16:creationId xmlns:a16="http://schemas.microsoft.com/office/drawing/2014/main" id="{1D23EBF4-F982-BAE8-B80E-6188643CCCA3}"/>
                  </a:ext>
                </a:extLst>
              </xdr:cNvPr>
              <xdr:cNvPicPr>
                <a:picLocks noChangeAspect="1" noChangeArrowheads="1"/>
                <a:extLst>
                  <a:ext uri="{84589F7E-364E-4C9E-8A38-B11213B215E9}">
                    <a14:cameraTool cellRange="YOY!E10" spid="_x0000_s9346"/>
                  </a:ext>
                </a:extLst>
              </xdr:cNvPicPr>
            </xdr:nvPicPr>
            <xdr:blipFill rotWithShape="1">
              <a:blip xmlns:r="http://schemas.openxmlformats.org/officeDocument/2006/relationships" r:embed="rId6"/>
              <a:srcRect l="19516" t="5227" r="3418" b="10203"/>
              <a:stretch>
                <a:fillRect/>
              </a:stretch>
            </xdr:blipFill>
            <xdr:spPr bwMode="auto">
              <a:xfrm>
                <a:off x="2847976" y="1581150"/>
                <a:ext cx="685800" cy="27622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10</xdr:col>
      <xdr:colOff>66676</xdr:colOff>
      <xdr:row>3</xdr:row>
      <xdr:rowOff>66675</xdr:rowOff>
    </xdr:from>
    <xdr:to>
      <xdr:col>13</xdr:col>
      <xdr:colOff>161925</xdr:colOff>
      <xdr:row>10</xdr:row>
      <xdr:rowOff>19050</xdr:rowOff>
    </xdr:to>
    <xdr:grpSp>
      <xdr:nvGrpSpPr>
        <xdr:cNvPr id="68" name="Group 67">
          <a:extLst>
            <a:ext uri="{FF2B5EF4-FFF2-40B4-BE49-F238E27FC236}">
              <a16:creationId xmlns:a16="http://schemas.microsoft.com/office/drawing/2014/main" id="{962A2E47-F219-FCD8-1815-6921D5C4B36A}"/>
            </a:ext>
          </a:extLst>
        </xdr:cNvPr>
        <xdr:cNvGrpSpPr/>
      </xdr:nvGrpSpPr>
      <xdr:grpSpPr>
        <a:xfrm>
          <a:off x="6162676" y="638175"/>
          <a:ext cx="1924049" cy="1285875"/>
          <a:chOff x="6162676" y="638175"/>
          <a:chExt cx="1924049" cy="1285875"/>
        </a:xfrm>
      </xdr:grpSpPr>
      <xdr:sp macro="" textlink="">
        <xdr:nvSpPr>
          <xdr:cNvPr id="26" name="TextBox 25">
            <a:extLst>
              <a:ext uri="{FF2B5EF4-FFF2-40B4-BE49-F238E27FC236}">
                <a16:creationId xmlns:a16="http://schemas.microsoft.com/office/drawing/2014/main" id="{3EBA40EC-4991-A839-950B-0C490E620D20}"/>
              </a:ext>
            </a:extLst>
          </xdr:cNvPr>
          <xdr:cNvSpPr txBox="1"/>
        </xdr:nvSpPr>
        <xdr:spPr>
          <a:xfrm>
            <a:off x="6486989" y="638175"/>
            <a:ext cx="132428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ysClr val="windowText" lastClr="000000"/>
                </a:solidFill>
              </a:rPr>
              <a:t>Total</a:t>
            </a:r>
            <a:r>
              <a:rPr lang="en-US" sz="1800" b="1" baseline="0">
                <a:solidFill>
                  <a:sysClr val="windowText" lastClr="000000"/>
                </a:solidFill>
              </a:rPr>
              <a:t> Cost</a:t>
            </a:r>
            <a:endParaRPr lang="en-US" sz="1800" b="1">
              <a:solidFill>
                <a:sysClr val="windowText" lastClr="000000"/>
              </a:solidFill>
            </a:endParaRPr>
          </a:p>
        </xdr:txBody>
      </xdr:sp>
      <xdr:sp macro="" textlink="KPIs!K18">
        <xdr:nvSpPr>
          <xdr:cNvPr id="28" name="TextBox 27">
            <a:extLst>
              <a:ext uri="{FF2B5EF4-FFF2-40B4-BE49-F238E27FC236}">
                <a16:creationId xmlns:a16="http://schemas.microsoft.com/office/drawing/2014/main" id="{500AE4F5-C520-9E70-00E5-A890821F9A14}"/>
              </a:ext>
            </a:extLst>
          </xdr:cNvPr>
          <xdr:cNvSpPr txBox="1"/>
        </xdr:nvSpPr>
        <xdr:spPr>
          <a:xfrm>
            <a:off x="6640137" y="895350"/>
            <a:ext cx="102699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2CD768-6D6B-4EBF-A81A-74862CEF59CC}" type="TxLink">
              <a:rPr lang="en-US" sz="1800" b="1" i="0" u="none" strike="noStrike">
                <a:solidFill>
                  <a:srgbClr val="000000"/>
                </a:solidFill>
                <a:latin typeface="Calibri"/>
                <a:cs typeface="Calibri"/>
              </a:rPr>
              <a:pPr algn="ctr"/>
              <a:t>2.0M</a:t>
            </a:fld>
            <a:endParaRPr lang="en-US" sz="3200" b="1" i="0" u="none" strike="noStrike">
              <a:solidFill>
                <a:sysClr val="windowText" lastClr="000000"/>
              </a:solidFill>
              <a:latin typeface="Calibri"/>
              <a:cs typeface="Calibri"/>
            </a:endParaRPr>
          </a:p>
        </xdr:txBody>
      </xdr:sp>
      <xdr:sp macro="" textlink="">
        <xdr:nvSpPr>
          <xdr:cNvPr id="30" name="TextBox 29">
            <a:extLst>
              <a:ext uri="{FF2B5EF4-FFF2-40B4-BE49-F238E27FC236}">
                <a16:creationId xmlns:a16="http://schemas.microsoft.com/office/drawing/2014/main" id="{ACE4177C-A459-5740-9D9B-17D97DB60066}"/>
              </a:ext>
            </a:extLst>
          </xdr:cNvPr>
          <xdr:cNvSpPr txBox="1"/>
        </xdr:nvSpPr>
        <xdr:spPr>
          <a:xfrm>
            <a:off x="6162676" y="1628775"/>
            <a:ext cx="5810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ysClr val="windowText" lastClr="000000"/>
                </a:solidFill>
                <a:latin typeface="Calibri"/>
                <a:ea typeface="+mn-ea"/>
                <a:cs typeface="Calibri"/>
              </a:rPr>
              <a:t>YOY</a:t>
            </a:r>
            <a:endParaRPr lang="en-US" sz="1800" b="1" i="0" u="none" strike="noStrike">
              <a:solidFill>
                <a:sysClr val="windowText" lastClr="000000"/>
              </a:solidFill>
              <a:latin typeface="Calibri"/>
              <a:ea typeface="+mn-ea"/>
              <a:cs typeface="Calibri"/>
            </a:endParaRPr>
          </a:p>
        </xdr:txBody>
      </xdr:sp>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873EF3A3-7B65-7252-9CDC-99374C5930E5}"/>
                  </a:ext>
                </a:extLst>
              </xdr:cNvPr>
              <xdr:cNvPicPr>
                <a:picLocks noChangeAspect="1" noChangeArrowheads="1"/>
                <a:extLst>
                  <a:ext uri="{84589F7E-364E-4C9E-8A38-B11213B215E9}">
                    <a14:cameraTool cellRange="YOY!D10" spid="_x0000_s9347"/>
                  </a:ext>
                </a:extLst>
              </xdr:cNvPicPr>
            </xdr:nvPicPr>
            <xdr:blipFill rotWithShape="1">
              <a:blip xmlns:r="http://schemas.openxmlformats.org/officeDocument/2006/relationships" r:embed="rId7"/>
              <a:srcRect l="25750" t="10715" r="4633" b="14286"/>
              <a:stretch>
                <a:fillRect/>
              </a:stretch>
            </xdr:blipFill>
            <xdr:spPr bwMode="auto">
              <a:xfrm>
                <a:off x="7505700" y="1623231"/>
                <a:ext cx="581025" cy="234144"/>
              </a:xfrm>
              <a:prstGeom prst="rect">
                <a:avLst/>
              </a:prstGeom>
              <a:noFill/>
              <a:ln w="9525" cmpd="sng">
                <a:noFill/>
              </a:ln>
              <a:extLst>
                <a:ext uri="{909E8E84-426E-40DD-AFC4-6F175D3DCCD1}">
                  <a14:hiddenFill>
                    <a:solidFill>
                      <a:srgbClr val="FFFFFF"/>
                    </a:solidFill>
                  </a14:hiddenFill>
                </a:ext>
              </a:extLst>
            </xdr:spPr>
          </xdr:pic>
        </mc:Choice>
        <mc:Fallback xmlns=""/>
      </mc:AlternateContent>
      <xdr:graphicFrame macro="">
        <xdr:nvGraphicFramePr>
          <xdr:cNvPr id="67" name="Chart 66">
            <a:extLst>
              <a:ext uri="{FF2B5EF4-FFF2-40B4-BE49-F238E27FC236}">
                <a16:creationId xmlns:a16="http://schemas.microsoft.com/office/drawing/2014/main" id="{9987BBFF-2354-4EA9-AF93-1D334A90A3DF}"/>
              </a:ext>
            </a:extLst>
          </xdr:cNvPr>
          <xdr:cNvGraphicFramePr>
            <a:graphicFrameLocks/>
          </xdr:cNvGraphicFramePr>
        </xdr:nvGraphicFramePr>
        <xdr:xfrm>
          <a:off x="6296024" y="1009649"/>
          <a:ext cx="1657351" cy="56197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14</xdr:col>
      <xdr:colOff>85725</xdr:colOff>
      <xdr:row>5</xdr:row>
      <xdr:rowOff>123825</xdr:rowOff>
    </xdr:from>
    <xdr:to>
      <xdr:col>17</xdr:col>
      <xdr:colOff>19050</xdr:colOff>
      <xdr:row>8</xdr:row>
      <xdr:rowOff>152400</xdr:rowOff>
    </xdr:to>
    <xdr:graphicFrame macro="">
      <xdr:nvGraphicFramePr>
        <xdr:cNvPr id="69" name="Chart 68">
          <a:extLst>
            <a:ext uri="{FF2B5EF4-FFF2-40B4-BE49-F238E27FC236}">
              <a16:creationId xmlns:a16="http://schemas.microsoft.com/office/drawing/2014/main" id="{62D59EA1-8AED-4A29-9FAA-C3B79746C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380999</xdr:colOff>
      <xdr:row>5</xdr:row>
      <xdr:rowOff>123825</xdr:rowOff>
    </xdr:from>
    <xdr:to>
      <xdr:col>20</xdr:col>
      <xdr:colOff>428624</xdr:colOff>
      <xdr:row>8</xdr:row>
      <xdr:rowOff>76199</xdr:rowOff>
    </xdr:to>
    <xdr:graphicFrame macro="">
      <xdr:nvGraphicFramePr>
        <xdr:cNvPr id="77" name="Chart 76">
          <a:extLst>
            <a:ext uri="{FF2B5EF4-FFF2-40B4-BE49-F238E27FC236}">
              <a16:creationId xmlns:a16="http://schemas.microsoft.com/office/drawing/2014/main" id="{E07FAA11-1039-4CBA-840D-E1FAE1A0D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19051</xdr:colOff>
      <xdr:row>10</xdr:row>
      <xdr:rowOff>114300</xdr:rowOff>
    </xdr:from>
    <xdr:to>
      <xdr:col>13</xdr:col>
      <xdr:colOff>342901</xdr:colOff>
      <xdr:row>28</xdr:row>
      <xdr:rowOff>19050</xdr:rowOff>
    </xdr:to>
    <xdr:graphicFrame macro="">
      <xdr:nvGraphicFramePr>
        <xdr:cNvPr id="78" name="Chart 77">
          <a:extLst>
            <a:ext uri="{FF2B5EF4-FFF2-40B4-BE49-F238E27FC236}">
              <a16:creationId xmlns:a16="http://schemas.microsoft.com/office/drawing/2014/main" id="{76F9559D-E616-4E59-AAF9-8C340873D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352426</xdr:colOff>
      <xdr:row>10</xdr:row>
      <xdr:rowOff>123826</xdr:rowOff>
    </xdr:from>
    <xdr:to>
      <xdr:col>7</xdr:col>
      <xdr:colOff>600075</xdr:colOff>
      <xdr:row>19</xdr:row>
      <xdr:rowOff>28575</xdr:rowOff>
    </xdr:to>
    <xdr:graphicFrame macro="">
      <xdr:nvGraphicFramePr>
        <xdr:cNvPr id="80" name="Chart 79">
          <a:extLst>
            <a:ext uri="{FF2B5EF4-FFF2-40B4-BE49-F238E27FC236}">
              <a16:creationId xmlns:a16="http://schemas.microsoft.com/office/drawing/2014/main" id="{BFA48DAD-0C85-4499-943F-BCC14DAF6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333374</xdr:colOff>
      <xdr:row>19</xdr:row>
      <xdr:rowOff>19050</xdr:rowOff>
    </xdr:from>
    <xdr:to>
      <xdr:col>7</xdr:col>
      <xdr:colOff>609599</xdr:colOff>
      <xdr:row>29</xdr:row>
      <xdr:rowOff>104775</xdr:rowOff>
    </xdr:to>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D06A4D4A-0553-4FB8-ABF5-7927E2E476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552574" y="3638550"/>
              <a:ext cx="3324225" cy="19907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380999</xdr:colOff>
      <xdr:row>10</xdr:row>
      <xdr:rowOff>123826</xdr:rowOff>
    </xdr:from>
    <xdr:to>
      <xdr:col>20</xdr:col>
      <xdr:colOff>581024</xdr:colOff>
      <xdr:row>29</xdr:row>
      <xdr:rowOff>114300</xdr:rowOff>
    </xdr:to>
    <xdr:graphicFrame macro="">
      <xdr:nvGraphicFramePr>
        <xdr:cNvPr id="83" name="Chart 82">
          <a:extLst>
            <a:ext uri="{FF2B5EF4-FFF2-40B4-BE49-F238E27FC236}">
              <a16:creationId xmlns:a16="http://schemas.microsoft.com/office/drawing/2014/main" id="{572D21B9-F40C-44D5-BA44-8406DE230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0</xdr:colOff>
      <xdr:row>3</xdr:row>
      <xdr:rowOff>9525</xdr:rowOff>
    </xdr:from>
    <xdr:to>
      <xdr:col>2</xdr:col>
      <xdr:colOff>333374</xdr:colOff>
      <xdr:row>9</xdr:row>
      <xdr:rowOff>57151</xdr:rowOff>
    </xdr:to>
    <mc:AlternateContent xmlns:mc="http://schemas.openxmlformats.org/markup-compatibility/2006" xmlns:a14="http://schemas.microsoft.com/office/drawing/2010/main">
      <mc:Choice Requires="a14">
        <xdr:graphicFrame macro="">
          <xdr:nvGraphicFramePr>
            <xdr:cNvPr id="85" name="Category">
              <a:extLst>
                <a:ext uri="{FF2B5EF4-FFF2-40B4-BE49-F238E27FC236}">
                  <a16:creationId xmlns:a16="http://schemas.microsoft.com/office/drawing/2014/main" id="{52B132C7-607E-EE35-F1A6-4F0F810419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81025"/>
              <a:ext cx="1552574" cy="1190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57150</xdr:rowOff>
    </xdr:from>
    <xdr:to>
      <xdr:col>2</xdr:col>
      <xdr:colOff>323850</xdr:colOff>
      <xdr:row>16</xdr:row>
      <xdr:rowOff>28575</xdr:rowOff>
    </xdr:to>
    <mc:AlternateContent xmlns:mc="http://schemas.openxmlformats.org/markup-compatibility/2006" xmlns:a14="http://schemas.microsoft.com/office/drawing/2010/main">
      <mc:Choice Requires="a14">
        <xdr:graphicFrame macro="">
          <xdr:nvGraphicFramePr>
            <xdr:cNvPr id="89" name="Region">
              <a:extLst>
                <a:ext uri="{FF2B5EF4-FFF2-40B4-BE49-F238E27FC236}">
                  <a16:creationId xmlns:a16="http://schemas.microsoft.com/office/drawing/2014/main" id="{9BBF6743-D517-0D0C-B715-F861319797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1771650"/>
              <a:ext cx="1533525"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123825</xdr:rowOff>
    </xdr:from>
    <xdr:to>
      <xdr:col>2</xdr:col>
      <xdr:colOff>314325</xdr:colOff>
      <xdr:row>29</xdr:row>
      <xdr:rowOff>133350</xdr:rowOff>
    </xdr:to>
    <mc:AlternateContent xmlns:mc="http://schemas.openxmlformats.org/markup-compatibility/2006" xmlns:a14="http://schemas.microsoft.com/office/drawing/2010/main">
      <mc:Choice Requires="a14">
        <xdr:graphicFrame macro="">
          <xdr:nvGraphicFramePr>
            <xdr:cNvPr id="90" name="State">
              <a:extLst>
                <a:ext uri="{FF2B5EF4-FFF2-40B4-BE49-F238E27FC236}">
                  <a16:creationId xmlns:a16="http://schemas.microsoft.com/office/drawing/2014/main" id="{5774BAFC-7EE3-A4D4-2156-C14993F87E5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4314825"/>
              <a:ext cx="1533525"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28575</xdr:rowOff>
    </xdr:from>
    <xdr:to>
      <xdr:col>2</xdr:col>
      <xdr:colOff>323850</xdr:colOff>
      <xdr:row>22</xdr:row>
      <xdr:rowOff>123826</xdr:rowOff>
    </xdr:to>
    <mc:AlternateContent xmlns:mc="http://schemas.openxmlformats.org/markup-compatibility/2006" xmlns:a14="http://schemas.microsoft.com/office/drawing/2010/main">
      <mc:Choice Requires="a14">
        <xdr:graphicFrame macro="">
          <xdr:nvGraphicFramePr>
            <xdr:cNvPr id="91" name="Ship Mode">
              <a:extLst>
                <a:ext uri="{FF2B5EF4-FFF2-40B4-BE49-F238E27FC236}">
                  <a16:creationId xmlns:a16="http://schemas.microsoft.com/office/drawing/2014/main" id="{A97A427C-729A-FD0A-F063-77F5DA7DA01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050" y="3076575"/>
              <a:ext cx="1524000" cy="1238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5737268521" createdVersion="8" refreshedVersion="8" minRefreshableVersion="3" recordCount="0" supportSubquery="1" supportAdvancedDrill="1" xr:uid="{D3BE496C-E19A-4A36-84F8-202B5294F78A}">
  <cacheSource type="external" connectionId="5"/>
  <cacheFields count="2">
    <cacheField name="[Orders].[City].[City]" caption="City" numFmtId="0" hierarchy="17" level="1">
      <sharedItems count="5">
        <s v="Los Angeles"/>
        <s v="New York City"/>
        <s v="Philadelphia"/>
        <s v="San Francisco"/>
        <s v="Seattle"/>
      </sharedItems>
    </cacheField>
    <cacheField name="[Measures].[Total Sales]" caption="Total Sales" numFmtId="0" hierarchy="38" level="32767"/>
  </cacheFields>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Name Modified]" caption="Product Name Modified" attribute="1" defaultMemberUniqueName="[Orders].[Product Name Modified].[All]" allUniqueName="[Orders].[Product Name Modifie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Ship Duration]" caption="Ship Duration" attribute="1" defaultMemberUniqueName="[Orders].[Ship Duration].[All]" allUniqueName="[Orders].[Ship Duration].[All]" dimensionUniqueName="[Orders]" displayFolder="" count="2" memberValueDatatype="20" unbalanced="0"/>
    <cacheHierarchy uniqueName="[Orders].[Cost]" caption="Cost" attribute="1" defaultMemberUniqueName="[Orders].[Cost].[All]" allUniqueName="[Orders].[Cos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ability]" caption="Profitability" attribute="1" defaultMemberUniqueName="[Orders].[Profitability].[All]" allUniqueName="[Orders].[Profitability].[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Measures].[Total Sales]" caption="Total Sales" measure="1" displayFolder="" measureGroup="Orders" count="0" oneField="1">
      <fieldsUsage count="1">
        <fieldUsage x="1"/>
      </fieldsUsage>
    </cacheHierarchy>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5742708333" createdVersion="8" refreshedVersion="8" minRefreshableVersion="3" recordCount="0" supportSubquery="1" supportAdvancedDrill="1" xr:uid="{D2148CFE-34EE-4423-8D85-DB48DF630328}">
  <cacheSource type="external" connectionId="5"/>
  <cacheFields count="2">
    <cacheField name="[Orders].[Category].[Category]" caption="Category" numFmtId="0" hierarchy="22" level="1">
      <sharedItems count="3">
        <s v="Furniture"/>
        <s v="Office Supplies"/>
        <s v="Technology"/>
      </sharedItems>
    </cacheField>
    <cacheField name="[Measures].[Total Sales]" caption="Total Sales" numFmtId="0" hierarchy="38" level="32767"/>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oneField="1">
      <fieldsUsage count="1">
        <fieldUsage x="1"/>
      </fieldsUsage>
    </cacheHierarchy>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166087965" createdVersion="8" refreshedVersion="8" minRefreshableVersion="3" recordCount="0" supportSubquery="1" supportAdvancedDrill="1" xr:uid="{4499F14C-D6A2-467B-9AE2-8EEBF4EA1F4D}">
  <cacheSource type="external" connectionId="5"/>
  <cacheFields count="4">
    <cacheField name="[Orders].[Product Name].[Product Name]" caption="Product Name" numFmtId="0" hierarchy="24"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Total Sales]" caption="Total Sales" numFmtId="0" hierarchy="38" level="32767"/>
    <cacheField name="[Orders].[Product Name Modified].[Product Name Modified]" caption="Product Name Modified" numFmtId="0" hierarchy="25" level="1">
      <sharedItems count="5">
        <s v="Canon imageCLASS"/>
        <s v="GBC DocuBind"/>
        <s v="Hewlett Packard"/>
        <s v="Office Star"/>
        <s v="Samsung Galaxy"/>
      </sharedItems>
    </cacheField>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Name Modified]" caption="Product Name Modified" attribute="1" defaultMemberUniqueName="[Orders].[Product Name Modified].[All]" allUniqueName="[Orders].[Product Name Modified].[All]" dimensionUniqueName="[Orders]" displayFolder="" count="2" memberValueDatatype="130" unbalanced="0">
      <fieldsUsage count="2">
        <fieldUsage x="-1"/>
        <fieldUsage x="2"/>
      </fieldsUsage>
    </cacheHierarchy>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Ship Duration]" caption="Ship Duration" attribute="1" defaultMemberUniqueName="[Orders].[Ship Duration].[All]" allUniqueName="[Orders].[Ship Duration].[All]" dimensionUniqueName="[Orders]" displayFolder="" count="2" memberValueDatatype="20" unbalanced="0"/>
    <cacheHierarchy uniqueName="[Orders].[Cost]" caption="Cost" attribute="1" defaultMemberUniqueName="[Orders].[Cost].[All]" allUniqueName="[Orders].[Cos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Profitability]" caption="Profitability" attribute="1" defaultMemberUniqueName="[Orders].[Profitability].[All]" allUniqueName="[Orders].[Profitability].[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Measures].[Total Sales]" caption="Total Sales" measure="1" displayFolder="" measureGroup="Orders" count="0" oneField="1">
      <fieldsUsage count="1">
        <fieldUsage x="1"/>
      </fieldsUsage>
    </cacheHierarchy>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171064814" createdVersion="8" refreshedVersion="8" minRefreshableVersion="3" recordCount="0" supportSubquery="1" supportAdvancedDrill="1" xr:uid="{52550813-583C-45C0-8812-0431EE3B452B}">
  <cacheSource type="external" connectionId="5"/>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Sum of Cost]" caption="Sum of Cost" numFmtId="0" hierarchy="56"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176851849" createdVersion="8" refreshedVersion="8" minRefreshableVersion="3" recordCount="0" supportSubquery="1" supportAdvancedDrill="1" xr:uid="{76C7E8FA-F4B9-4E10-8D36-CD37492AA4C7}">
  <cacheSource type="external" connectionId="5"/>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Profit Margin]" caption="Profit Margin" numFmtId="0" hierarchy="39"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cacheHierarchy uniqueName="[Measures].[Profit Margin]" caption="Profit Margin" measure="1" displayFolder="" measureGroup="Orders" count="0" oneField="1">
      <fieldsUsage count="1">
        <fieldUsage x="1"/>
      </fieldsUsage>
    </cacheHierarchy>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182407407" createdVersion="5" refreshedVersion="8" minRefreshableVersion="3" recordCount="0" supportSubquery="1" supportAdvancedDrill="1" xr:uid="{5BEA4DD2-B15D-404E-A0CA-CA15FD6DB9E3}">
  <cacheSource type="external" connectionId="5"/>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profit]" caption="Total profit" numFmtId="0" hierarchy="48"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18865741" createdVersion="8" refreshedVersion="8" minRefreshableVersion="3" recordCount="0" supportSubquery="1" supportAdvancedDrill="1" xr:uid="{91EAB202-1AEB-4FFA-A24A-A75B0BCD961E}">
  <cacheSource type="external" connectionId="5"/>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Total Sales]" caption="Total Sales" numFmtId="0" hierarchy="38"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oneField="1">
      <fieldsUsage count="1">
        <fieldUsage x="1"/>
      </fieldsUsage>
    </cacheHierarchy>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196064816" createdVersion="8" refreshedVersion="8" minRefreshableVersion="3" recordCount="0" supportSubquery="1" supportAdvancedDrill="1" xr:uid="{DBDECBC4-1D13-42BE-A88D-3D1FAE509F51}">
  <cacheSource type="external" connectionId="5"/>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Order Count]" caption="Order Count" numFmtId="0" hierarchy="42"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oneField="1">
      <fieldsUsage count="1">
        <fieldUsage x="1"/>
      </fieldsUsage>
    </cacheHierarchy>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202314812" createdVersion="8" refreshedVersion="8" minRefreshableVersion="3" recordCount="0" supportSubquery="1" supportAdvancedDrill="1" xr:uid="{6909DC17-874C-46C4-8A27-A3D57F06E82D}">
  <cacheSource type="external" connectionId="5"/>
  <cacheFields count="4">
    <cacheField name="[Measures].[Total Sales]" caption="Total Sales" numFmtId="0" hierarchy="38" level="32767"/>
    <cacheField name="[Calendar].[Month].[Month]" caption="Month" numFmtId="0" hierarchy="4" level="1">
      <sharedItems count="12">
        <s v="January"/>
        <s v="February"/>
        <s v="March"/>
        <s v="April"/>
        <s v="May"/>
        <s v="June"/>
        <s v="July"/>
        <s v="August"/>
        <s v="September"/>
        <s v="October"/>
        <s v="November"/>
        <s v="December"/>
      </sharedItems>
    </cacheField>
    <cacheField name="[Measures].[Sum of Profit]" caption="Sum of Profit" numFmtId="0" hierarchy="57"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oneField="1">
      <fieldsUsage count="1">
        <fieldUsage x="0"/>
      </fieldsUsage>
    </cacheHierarchy>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207986108" createdVersion="5" refreshedVersion="8" minRefreshableVersion="3" recordCount="0" supportSubquery="1" supportAdvancedDrill="1" xr:uid="{749504D4-0D84-4C83-8E4B-53D36DBF3DEA}">
  <cacheSource type="external" connectionId="5"/>
  <cacheFields count="5">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 name="[Measures].[Total Sales]" caption="Total Sales" numFmtId="0" hierarchy="38" level="32767"/>
    <cacheField name="[Measures].[Total Sales LY]" caption="Total Sales LY" numFmtId="0" hierarchy="46" level="32767"/>
    <cacheField name="[Measures].[Change]" caption="Change" numFmtId="0" hierarchy="47"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oneField="1">
      <fieldsUsage count="1">
        <fieldUsage x="1"/>
      </fieldsUsage>
    </cacheHierarchy>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oneField="1">
      <fieldsUsage count="1">
        <fieldUsage x="2"/>
      </fieldsUsage>
    </cacheHierarchy>
    <cacheHierarchy uniqueName="[Measures].[Change]" caption="Change" measure="1" displayFolder="" measureGroup="Orders" count="0" oneField="1">
      <fieldsUsage count="1">
        <fieldUsage x="3"/>
      </fieldsUsage>
    </cacheHierarchy>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214120374" createdVersion="8" refreshedVersion="8" minRefreshableVersion="3" recordCount="0" supportSubquery="1" supportAdvancedDrill="1" xr:uid="{21F52A18-5409-4516-9A5C-25B6108C3B0E}">
  <cacheSource type="external" connectionId="5"/>
  <cacheFields count="3">
    <cacheField name="[Orders].[Sub-Category].[Sub-Category]" caption="Sub-Category" numFmtId="0" hierarchy="23" level="1">
      <sharedItems count="4">
        <s v="Chairs"/>
        <s v="Phones"/>
        <s v="Storage"/>
        <s v="Tables"/>
      </sharedItems>
    </cacheField>
    <cacheField name="[Measures].[Total Sales]" caption="Total Sales" numFmtId="0" hierarchy="38"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oneField="1">
      <fieldsUsage count="1">
        <fieldUsage x="1"/>
      </fieldsUsage>
    </cacheHierarchy>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37721875" createdVersion="8" refreshedVersion="8" minRefreshableVersion="3" recordCount="0" supportSubquery="1" supportAdvancedDrill="1" xr:uid="{3C61FB9D-1D0B-43F1-BA6C-11CB3D2741D2}">
  <cacheSource type="external" connectionId="5"/>
  <cacheFields count="7">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 name="[Measures].[Total profit]" caption="Total profit" numFmtId="0" hierarchy="48" level="32767"/>
    <cacheField name="[Measures].[Sum of Cost]" caption="Sum of Cost" numFmtId="0" hierarchy="56" level="32767"/>
    <cacheField name="[Measures].[Order Count]" caption="Order Count" numFmtId="0" hierarchy="42" level="32767"/>
    <cacheField name="[Measures].[Profit Margin]" caption="Profit Margin" numFmtId="0" hierarchy="39" level="32767"/>
    <cacheField name="[Measures].[Total Sales]" caption="Total Sales" numFmtId="0" hierarchy="38" level="32767"/>
    <cacheField name="[Orders].[Ship Mode].[Ship Mode]" caption="Ship Mode" numFmtId="0" hierarchy="12"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oneField="1">
      <fieldsUsage count="1">
        <fieldUsage x="5"/>
      </fieldsUsage>
    </cacheHierarchy>
    <cacheHierarchy uniqueName="[Measures].[Profit Margin]" caption="Profit Margin" measure="1" displayFolder="" measureGroup="Orders" count="0" oneField="1">
      <fieldsUsage count="1">
        <fieldUsage x="4"/>
      </fieldsUsage>
    </cacheHierarchy>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oneField="1">
      <fieldsUsage count="1">
        <fieldUsage x="3"/>
      </fieldsUsage>
    </cacheHierarchy>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name="Calendar" uniqueName="[Calendar]" caption="Calendar"/>
    <dimension measure="1" name="Measures" uniqueName="[Measures]" caption="Measures"/>
    <dimension name="Orders" uniqueName="[Orders]" caption="Orders"/>
    <dimension name="People" uniqueName="[People]" caption="People"/>
    <dimension name="Return" uniqueName="[Return]" caption="Return"/>
  </dimensions>
  <measureGroups count="4">
    <measureGroup name="Calendar" caption="Calendar"/>
    <measureGroup name="Orders" caption="Orders"/>
    <measureGroup name="People" caption="People"/>
    <measureGroup name="Return" caption="Return"/>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139.280960648146" createdVersion="3" refreshedVersion="8" minRefreshableVersion="3" recordCount="0" supportSubquery="1" supportAdvancedDrill="1" xr:uid="{1A82582C-BF4C-4FE6-AF40-2BAF98C2AB2A}">
  <cacheSource type="external" connectionId="5">
    <extLst>
      <ext xmlns:x14="http://schemas.microsoft.com/office/spreadsheetml/2009/9/main" uri="{F057638F-6D5F-4e77-A914-E7F072B9BCA8}">
        <x14:sourceConnection name="ThisWorkbookDataModel"/>
      </ext>
    </extLst>
  </cacheSource>
  <cacheFields count="0"/>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Name Modified]" caption="Product Name Modified" attribute="1" defaultMemberUniqueName="[Orders].[Product Name Modified].[All]" allUniqueName="[Orders].[Product Name Modifie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Cost]" caption="Cost" attribute="1" defaultMemberUniqueName="[Orders].[Cost].[All]" allUniqueName="[Orders].[Cos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ability]" caption="Profitability" attribute="1" defaultMemberUniqueName="[Orders].[Profitability].[All]" allUniqueName="[Orders].[Profitabilit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Total Sales]" caption="Total Sales" measure="1" displayFolder="" measureGroup="Orders" count="0"/>
    <cacheHierarchy uniqueName="[Measures].[Profit Margin]" caption="Profit Margin" measure="1" displayFolder="" measureGroup="Orders" count="0"/>
    <cacheHierarchy uniqueName="[Measures].[Total Quantity]" caption="Total Quantity" measure="1" displayFolder="" measureGroup="Orders" count="0"/>
    <cacheHierarchy uniqueName="[Measures].[Avg Discount]" caption="Avg Discount" measure="1" displayFolder="" measureGroup="Orders" count="0"/>
    <cacheHierarchy uniqueName="[Measures].[Order Count]" caption="Order Count" measure="1" displayFolder="" measureGroup="Orders" count="0"/>
    <cacheHierarchy uniqueName="[Measures].[Cost Ratio]" caption="Cost Ratio" measure="1" displayFolder="" measureGroup="Orders" count="0"/>
    <cacheHierarchy uniqueName="[Measures].[Avg Order]" caption="Avg Order" measure="1" displayFolder="" measureGroup="Orders" count="0"/>
    <cacheHierarchy uniqueName="[Measures].[Total Customer]" caption="Total Customer" measure="1" displayFolder="" measureGroup="Orders" count="0"/>
    <cacheHierarchy uniqueName="[Measures].[Total Sales LY]" caption="Total Sales LY" measure="1" displayFolder="" measureGroup="Orders" count="0"/>
    <cacheHierarchy uniqueName="[Measures].[Change]" caption="Change"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Sum of Cost]" caption="Sum of Cost"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4378733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DFB0A-381F-4900-B674-FDA0358F249D}" name="PivotTable1" cacheId="9" applyNumberFormats="0" applyBorderFormats="0" applyFontFormats="0" applyPatternFormats="0" applyAlignmentFormats="0" applyWidthHeightFormats="1" dataCaption="Values" tag="ddb352a1-d720-4854-b8dc-9a3e94641a15" updatedVersion="8" minRefreshableVersion="3" useAutoFormatting="1" subtotalHiddenItems="1" itemPrintTitles="1" createdVersion="5" indent="0" outline="1" outlineData="1" multipleFieldFilters="0" chartFormat="1">
  <location ref="A3:D8"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1514E5-40CE-4E3B-88AB-73286A63B32E}" name="KPIsSales" cacheId="6" applyNumberFormats="0" applyBorderFormats="0" applyFontFormats="0" applyPatternFormats="0" applyAlignmentFormats="0" applyWidthHeightFormats="1" dataCaption="Values" tag="f89815df-0eb3-4ed4-928f-6247ca6e8e8b" updatedVersion="8" minRefreshableVersion="3" useAutoFormatting="1" subtotalHiddenItems="1" itemPrintTitles="1" createdVersion="8" indent="0" outline="1" outlineData="1" multipleFieldFilters="0" chartFormat="19">
  <location ref="F1:G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244773-D3A3-4ACB-A8C1-CBE3704D628A}" name="KPIsProfit" cacheId="5" applyNumberFormats="0" applyBorderFormats="0" applyFontFormats="0" applyPatternFormats="0" applyAlignmentFormats="0" applyWidthHeightFormats="1" dataCaption="Values" tag="9f9c2ef9-3db1-48d1-92f7-44f3bcee766c" updatedVersion="8" minRefreshableVersion="3" useAutoFormatting="1" subtotalHiddenItems="1" itemPrintTitles="1" createdVersion="5" indent="0" outline="1" outlineData="1" multipleFieldFilters="0" chartFormat="9">
  <location ref="A1:B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profit" fld="1" subtotal="count" baseField="0" baseItem="0"/>
  </dataFields>
  <chartFormats count="5">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1C71D5-46CA-4A66-800C-E6733BE261A1}" name="KPIsProfinMargin"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R1:S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DB78A7-CFE8-4514-8D69-8F91D52C4BE9}" name="KPIsTotalOrders" cacheId="7" applyNumberFormats="0" applyBorderFormats="0" applyFontFormats="0" applyPatternFormats="0" applyAlignmentFormats="0" applyWidthHeightFormats="1" dataCaption="Values" tag="152ff462-e714-4077-b5bf-4e4a462882f6" updatedVersion="8" minRefreshableVersion="3" useAutoFormatting="1" subtotalHiddenItems="1" itemPrintTitles="1" createdVersion="8" indent="0" outline="1" outlineData="1" multipleFieldFilters="0" chartFormat="4">
  <location ref="N1:O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48FCE0-A3BB-4090-8787-8530DC6B17F2}" name="KPIsCost" cacheId="3" applyNumberFormats="0" applyBorderFormats="0" applyFontFormats="0" applyPatternFormats="0" applyAlignmentFormats="0" applyWidthHeightFormats="1" dataCaption="Values" tag="a4449f5b-b9d8-4534-b0e0-84c517b9f4f4" updatedVersion="8" minRefreshableVersion="3" useAutoFormatting="1" subtotalHiddenItems="1" itemPrintTitles="1" createdVersion="8" indent="0" outline="1" outlineData="1" multipleFieldFilters="0" chartFormat="7">
  <location ref="J1:K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Cos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5D3940-72CF-4085-950F-D5AED03B9CBC}" name="KPIYOY" cacheId="11" applyNumberFormats="0" applyBorderFormats="0" applyFontFormats="0" applyPatternFormats="0" applyAlignmentFormats="0" applyWidthHeightFormats="1" dataCaption="Values" tag="0dd91fa6-b43d-4358-a53f-77869cbeac47" updatedVersion="8" minRefreshableVersion="3" useAutoFormatting="1" subtotalHiddenItems="1" itemPrintTitles="1" createdVersion="8" indent="0" outline="1" outlineData="1" multipleFieldFilters="0">
  <location ref="A2:F7"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5">
    <i>
      <x/>
    </i>
    <i i="1">
      <x v="1"/>
    </i>
    <i i="2">
      <x v="2"/>
    </i>
    <i i="3">
      <x v="3"/>
    </i>
    <i i="4">
      <x v="4"/>
    </i>
  </colItems>
  <dataFields count="5">
    <dataField fld="5" subtotal="count" baseField="0" baseItem="0"/>
    <dataField name="Total profit" fld="1" subtotal="count" baseField="0" baseItem="0"/>
    <dataField name="Sum of Cost" fld="2" baseField="0" baseItem="0"/>
    <dataField fld="3" subtotal="count" baseField="0" baseItem="0"/>
    <dataField fld="4" subtotal="count" baseField="0" baseItem="0"/>
  </dataField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744FD8-742D-4E65-8B26-D1F2D6ABE409}" name="Top Product" cacheId="2" applyNumberFormats="0" applyBorderFormats="0" applyFontFormats="0" applyPatternFormats="0" applyAlignmentFormats="0" applyWidthHeightFormats="1" dataCaption="Values" tag="58833eac-6ef2-4bed-ba82-b2fef412e555" updatedVersion="8" minRefreshableVersion="3" useAutoFormatting="1" subtotalHiddenItems="1" itemPrintTitles="1" createdVersion="8" indent="0" outline="1" outlineData="1" multipleFieldFilters="0" chartFormat="9">
  <location ref="A2:B8"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1"/>
    </i>
    <i>
      <x v="4"/>
    </i>
    <i>
      <x v="3"/>
    </i>
    <i>
      <x v="2"/>
    </i>
    <i t="grand">
      <x/>
    </i>
  </rowItems>
  <colItems count="1">
    <i/>
  </colItems>
  <dataFields count="1">
    <dataField fld="1" subtotal="count" baseField="2" baseItem="4"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2" type="count" id="5" iMeasureHier="38">
      <autoFilter ref="A1">
        <filterColumn colId="0">
          <top10 val="5" filterVal="5"/>
        </filterColumn>
      </autoFilter>
    </filter>
    <filter fld="0" type="count" id="1" iMeasureHier="38">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1F650F-48DE-4325-8DD8-40E2A25F12A5}" name="Top SubCategory" cacheId="10" applyNumberFormats="0" applyBorderFormats="0" applyFontFormats="0" applyPatternFormats="0" applyAlignmentFormats="0" applyWidthHeightFormats="1" dataCaption="Values" tag="b47c63dc-88f2-4d86-9352-889c79237130" updatedVersion="8" minRefreshableVersion="3" useAutoFormatting="1" subtotalHiddenItems="1" itemPrintTitles="1" createdVersion="8" indent="0" outline="1" outlineData="1" multipleFieldFilters="0" chartFormat="15">
  <location ref="A2:B7" firstHeaderRow="1" firstDataRow="1" firstDataCol="1"/>
  <pivotFields count="3">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2"/>
    </i>
    <i>
      <x v="3"/>
    </i>
    <i t="grand">
      <x/>
    </i>
  </rowItems>
  <colItems count="1">
    <i/>
  </colItems>
  <dataFields count="1">
    <dataField fld="1" subtotal="count" baseField="0" baseItem="0" numFmtId="166"/>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38">
      <autoFilter ref="A1">
        <filterColumn colId="0">
          <top10 val="4" filterVal="4"/>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85477B-7BFD-4526-B9FD-F8E5E8D1A17A}" name="Top City" cacheId="0" applyNumberFormats="0" applyBorderFormats="0" applyFontFormats="0" applyPatternFormats="0" applyAlignmentFormats="0" applyWidthHeightFormats="1" dataCaption="Values" tag="8c1d8a58-63a1-40b1-a383-765dd3b1247d" updatedVersion="8" minRefreshableVersion="3" useAutoFormatting="1" subtotalHiddenItems="1" itemPrintTitles="1" createdVersion="8" indent="0" outline="1" outlineData="1" multipleFieldFilters="0" chartFormat="13">
  <location ref="A1:B7"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i>
    <i>
      <x v="4"/>
    </i>
    <i>
      <x v="3"/>
    </i>
    <i>
      <x v="2"/>
    </i>
    <i t="grand">
      <x/>
    </i>
  </rowItems>
  <colItems count="1">
    <i/>
  </colItems>
  <dataFields count="1">
    <dataField fld="1" subtotal="count" baseField="0" baseItem="4" numFmtId="166"/>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E00BF4-A462-4E5C-B9E0-A02AF80F05B8}" name="Top Category" cacheId="1" applyNumberFormats="0" applyBorderFormats="0" applyFontFormats="0" applyPatternFormats="0" applyAlignmentFormats="0" applyWidthHeightFormats="1" dataCaption="Values" tag="e478d8c5-6872-4a40-8462-409ce005df08" updatedVersion="8" minRefreshableVersion="3" useAutoFormatting="1" subtotalHiddenItems="1" itemPrintTitles="1" createdVersion="8" indent="0" outline="1" outlineData="1" multipleFieldFilters="0" chartFormat="4">
  <location ref="A2:B6"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0A5D49-F7A6-4BD4-A29C-3EFF3C5F0B61}" name="Monthly Sales" cacheId="8" applyNumberFormats="0" applyBorderFormats="0" applyFontFormats="0" applyPatternFormats="0" applyAlignmentFormats="0" applyWidthHeightFormats="1" dataCaption="Values" tag="98e20f20-495e-472a-8ed8-c4e225eda7c9" updatedVersion="8" minRefreshableVersion="3" useAutoFormatting="1" subtotalHiddenItems="1" itemPrintTitles="1" createdVersion="8" indent="0" outline="1" outlineData="1" multipleFieldFilters="0" chartFormat="7">
  <location ref="A2:C15"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1" baseItem="3" numFmtId="166"/>
    <dataField name="Sum of Profit" fld="2" baseField="1" baseItem="3" numFmtId="166"/>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9">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6586D0-01FC-4925-AD6B-FA8B9ACA1EC1}" sourceName="[Orders].[Category]">
  <pivotTables>
    <pivotTable tabId="4" name="Top Product"/>
    <pivotTable tabId="2" name="KPIsCost"/>
    <pivotTable tabId="2" name="KPIsProfinMargin"/>
    <pivotTable tabId="2" name="KPIsProfit"/>
    <pivotTable tabId="2" name="KPIsSales"/>
    <pivotTable tabId="2" name="KPIsTotalOrders"/>
    <pivotTable tabId="8" name="Monthly Sales"/>
    <pivotTable tabId="1" name="PivotTable1"/>
    <pivotTable tabId="7" name="Top Category"/>
    <pivotTable tabId="6" name="Top City"/>
    <pivotTable tabId="5" name="Top SubCategory"/>
    <pivotTable tabId="3" name="KPIYOY"/>
  </pivotTables>
  <data>
    <olap pivotCacheId="437873302">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125DDD-9B28-4F47-9871-26D294404ECE}" sourceName="[Orders].[Region]">
  <pivotTables>
    <pivotTable tabId="6" name="Top City"/>
    <pivotTable tabId="2" name="KPIsCost"/>
    <pivotTable tabId="2" name="KPIsProfinMargin"/>
    <pivotTable tabId="2" name="KPIsProfit"/>
    <pivotTable tabId="2" name="KPIsSales"/>
    <pivotTable tabId="2" name="KPIsTotalOrders"/>
    <pivotTable tabId="8" name="Monthly Sales"/>
    <pivotTable tabId="1" name="PivotTable1"/>
    <pivotTable tabId="7" name="Top Category"/>
    <pivotTable tabId="4" name="Top Product"/>
    <pivotTable tabId="5" name="Top SubCategory"/>
    <pivotTable tabId="3" name="KPIYOY"/>
  </pivotTables>
  <data>
    <olap pivotCacheId="437873302">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7888376-A384-4067-A181-D7666533E3EF}" sourceName="[Orders].[State]">
  <pivotTables>
    <pivotTable tabId="4" name="Top Product"/>
    <pivotTable tabId="2" name="KPIsCost"/>
    <pivotTable tabId="2" name="KPIsProfinMargin"/>
    <pivotTable tabId="2" name="KPIsProfit"/>
    <pivotTable tabId="2" name="KPIsSales"/>
    <pivotTable tabId="2" name="KPIsTotalOrders"/>
    <pivotTable tabId="8" name="Monthly Sales"/>
    <pivotTable tabId="1" name="PivotTable1"/>
    <pivotTable tabId="7" name="Top Category"/>
    <pivotTable tabId="6" name="Top City"/>
    <pivotTable tabId="5" name="Top SubCategory"/>
    <pivotTable tabId="3" name="KPIYOY"/>
  </pivotTables>
  <data>
    <olap pivotCacheId="437873302">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137FE50-AA4E-48F0-92BD-D26F6D014CA4}" sourceName="[Orders].[Ship Mode]">
  <pivotTables>
    <pivotTable tabId="4" name="Top Product"/>
    <pivotTable tabId="2" name="KPIsCost"/>
    <pivotTable tabId="2" name="KPIsProfinMargin"/>
    <pivotTable tabId="2" name="KPIsProfit"/>
    <pivotTable tabId="2" name="KPIsSales"/>
    <pivotTable tabId="2" name="KPIsTotalOrders"/>
    <pivotTable tabId="8" name="Monthly Sales"/>
    <pivotTable tabId="1" name="PivotTable1"/>
    <pivotTable tabId="5" name="Top SubCategory"/>
    <pivotTable tabId="3" name="KPIYOY"/>
  </pivotTables>
  <data>
    <olap pivotCacheId="437873302">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351549D-A61B-4B5D-8B28-410AC49BFAA5}" cache="Slicer_Category" caption="Category" level="1" style="SlicerStyleDark3" rowHeight="241300"/>
  <slicer name="Region" xr10:uid="{D9E230D5-6E0C-4A13-93AC-EC5ABB3EAE11}" cache="Slicer_Region" caption="Region" level="1" style="SlicerStyleDark3" rowHeight="241300"/>
  <slicer name="State" xr10:uid="{5492ECBC-6AC4-47B3-8973-B6DE175A9C8A}" cache="Slicer_State" caption="State" startItem="6" level="1" style="SlicerStyleDark3" rowHeight="241300"/>
  <slicer name="Ship Mode" xr10:uid="{C4461AF1-AB4E-4BE0-9FBC-6108ABFD982C}" cache="Slicer_Ship_Mode" caption="Ship Mode" level="1"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8"/>
  <sheetViews>
    <sheetView workbookViewId="0">
      <selection activeCell="F21" sqref="F21:F22"/>
    </sheetView>
  </sheetViews>
  <sheetFormatPr defaultRowHeight="15" x14ac:dyDescent="0.25"/>
  <cols>
    <col min="1" max="1" width="13.140625" bestFit="1" customWidth="1"/>
    <col min="2" max="2" width="10.42578125" bestFit="1" customWidth="1"/>
    <col min="3" max="3" width="12.85546875" bestFit="1" customWidth="1"/>
    <col min="4" max="4" width="7.5703125" bestFit="1" customWidth="1"/>
    <col min="5" max="5" width="11.28515625" bestFit="1" customWidth="1"/>
  </cols>
  <sheetData>
    <row r="3" spans="1:4" x14ac:dyDescent="0.25">
      <c r="A3" s="1" t="s">
        <v>2</v>
      </c>
      <c r="B3" t="s">
        <v>21</v>
      </c>
      <c r="C3" t="s">
        <v>1</v>
      </c>
      <c r="D3" t="s">
        <v>18</v>
      </c>
    </row>
    <row r="4" spans="1:4" x14ac:dyDescent="0.25">
      <c r="A4" s="3">
        <v>2014</v>
      </c>
      <c r="B4" s="2">
        <v>484247.49810000049</v>
      </c>
      <c r="C4" s="2"/>
      <c r="D4" s="4">
        <v>0</v>
      </c>
    </row>
    <row r="5" spans="1:4" x14ac:dyDescent="0.25">
      <c r="A5" s="3">
        <v>2015</v>
      </c>
      <c r="B5" s="2">
        <v>470532.50900000054</v>
      </c>
      <c r="C5" s="2">
        <v>484247.49809999985</v>
      </c>
      <c r="D5" s="4">
        <v>-2.8322271470294896E-2</v>
      </c>
    </row>
    <row r="6" spans="1:4" x14ac:dyDescent="0.25">
      <c r="A6" s="3">
        <v>2016</v>
      </c>
      <c r="B6" s="2">
        <v>609205.59800000256</v>
      </c>
      <c r="C6" s="2">
        <v>470532.50900000002</v>
      </c>
      <c r="D6" s="4">
        <v>0.29471521382171395</v>
      </c>
    </row>
    <row r="7" spans="1:4" x14ac:dyDescent="0.25">
      <c r="A7" s="3">
        <v>2017</v>
      </c>
      <c r="B7" s="2">
        <v>733215.25520000129</v>
      </c>
      <c r="C7" s="2">
        <v>609205.598</v>
      </c>
      <c r="D7" s="4">
        <v>0.20355961535337252</v>
      </c>
    </row>
    <row r="8" spans="1:4" x14ac:dyDescent="0.25">
      <c r="A8" s="3" t="s">
        <v>0</v>
      </c>
      <c r="B8" s="2">
        <v>2297200.8602999737</v>
      </c>
      <c r="C8" s="2">
        <v>1563985.6050999893</v>
      </c>
      <c r="D8" s="4">
        <v>0.4688120228274788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1E57-CD53-49EB-B460-33905FA63726}">
  <dimension ref="A1:S18"/>
  <sheetViews>
    <sheetView workbookViewId="0">
      <selection activeCell="F21" sqref="F21:F22"/>
    </sheetView>
  </sheetViews>
  <sheetFormatPr defaultRowHeight="15" x14ac:dyDescent="0.25"/>
  <cols>
    <col min="1" max="1" width="13.140625" bestFit="1" customWidth="1"/>
    <col min="2" max="2" width="10.85546875" bestFit="1" customWidth="1"/>
    <col min="6" max="6" width="13.140625" bestFit="1" customWidth="1"/>
    <col min="7" max="7" width="10.42578125" bestFit="1" customWidth="1"/>
    <col min="10" max="10" width="13.140625" bestFit="1" customWidth="1"/>
    <col min="11" max="11" width="12" bestFit="1" customWidth="1"/>
    <col min="12" max="12" width="11" bestFit="1" customWidth="1"/>
    <col min="13" max="13" width="12" bestFit="1" customWidth="1"/>
    <col min="14" max="14" width="13.140625" bestFit="1" customWidth="1"/>
    <col min="15" max="15" width="11.85546875" bestFit="1" customWidth="1"/>
    <col min="16" max="17" width="12" bestFit="1" customWidth="1"/>
    <col min="18" max="18" width="13.140625" bestFit="1" customWidth="1"/>
    <col min="19" max="19" width="12.7109375" bestFit="1" customWidth="1"/>
    <col min="20" max="23" width="12" bestFit="1" customWidth="1"/>
  </cols>
  <sheetData>
    <row r="1" spans="1:19" x14ac:dyDescent="0.25">
      <c r="A1" s="1" t="s">
        <v>2</v>
      </c>
      <c r="B1" t="s">
        <v>3</v>
      </c>
      <c r="F1" s="1" t="s">
        <v>2</v>
      </c>
      <c r="G1" t="s">
        <v>21</v>
      </c>
      <c r="J1" s="1" t="s">
        <v>2</v>
      </c>
      <c r="K1" t="s">
        <v>16</v>
      </c>
      <c r="N1" s="1" t="s">
        <v>2</v>
      </c>
      <c r="O1" t="s">
        <v>17</v>
      </c>
      <c r="R1" s="1" t="s">
        <v>2</v>
      </c>
      <c r="S1" t="s">
        <v>19</v>
      </c>
    </row>
    <row r="2" spans="1:19" x14ac:dyDescent="0.25">
      <c r="A2" s="3" t="s">
        <v>4</v>
      </c>
      <c r="B2" s="2">
        <v>9134.4460999999992</v>
      </c>
      <c r="F2" s="3" t="s">
        <v>4</v>
      </c>
      <c r="G2" s="2">
        <v>94924.835599999991</v>
      </c>
      <c r="J2" s="3" t="s">
        <v>4</v>
      </c>
      <c r="K2">
        <v>85790.389500000019</v>
      </c>
      <c r="N2" s="3" t="s">
        <v>4</v>
      </c>
      <c r="O2">
        <v>178</v>
      </c>
      <c r="R2" s="3" t="s">
        <v>4</v>
      </c>
      <c r="S2" s="4">
        <v>9.6228200367828712E-2</v>
      </c>
    </row>
    <row r="3" spans="1:19" x14ac:dyDescent="0.25">
      <c r="A3" s="3" t="s">
        <v>5</v>
      </c>
      <c r="B3" s="2">
        <v>10294.610699999999</v>
      </c>
      <c r="F3" s="3" t="s">
        <v>5</v>
      </c>
      <c r="G3" s="2">
        <v>59751.251400000016</v>
      </c>
      <c r="J3" s="3" t="s">
        <v>5</v>
      </c>
      <c r="K3">
        <v>49456.640700000011</v>
      </c>
      <c r="N3" s="3" t="s">
        <v>5</v>
      </c>
      <c r="O3">
        <v>162</v>
      </c>
      <c r="R3" s="3" t="s">
        <v>5</v>
      </c>
      <c r="S3" s="4">
        <v>0.17229113129503421</v>
      </c>
    </row>
    <row r="4" spans="1:19" x14ac:dyDescent="0.25">
      <c r="A4" s="3" t="s">
        <v>6</v>
      </c>
      <c r="B4" s="2">
        <v>28594.687200000004</v>
      </c>
      <c r="F4" s="3" t="s">
        <v>6</v>
      </c>
      <c r="G4" s="2">
        <v>205005.48880000014</v>
      </c>
      <c r="J4" s="3" t="s">
        <v>6</v>
      </c>
      <c r="K4">
        <v>176410.80160000001</v>
      </c>
      <c r="N4" s="3" t="s">
        <v>6</v>
      </c>
      <c r="O4">
        <v>354</v>
      </c>
      <c r="R4" s="3" t="s">
        <v>6</v>
      </c>
      <c r="S4" s="4">
        <v>0.13948254443029326</v>
      </c>
    </row>
    <row r="5" spans="1:19" x14ac:dyDescent="0.25">
      <c r="A5" s="3" t="s">
        <v>7</v>
      </c>
      <c r="B5" s="2">
        <v>11587.436300000012</v>
      </c>
      <c r="F5" s="3" t="s">
        <v>7</v>
      </c>
      <c r="G5" s="2">
        <v>137762.12859999982</v>
      </c>
      <c r="J5" s="3" t="s">
        <v>7</v>
      </c>
      <c r="K5">
        <v>126174.69230000004</v>
      </c>
      <c r="N5" s="3" t="s">
        <v>7</v>
      </c>
      <c r="O5">
        <v>343</v>
      </c>
      <c r="R5" s="3" t="s">
        <v>7</v>
      </c>
      <c r="S5" s="4">
        <v>8.411191390374631E-2</v>
      </c>
    </row>
    <row r="6" spans="1:19" x14ac:dyDescent="0.25">
      <c r="A6" s="3" t="s">
        <v>8</v>
      </c>
      <c r="B6" s="2">
        <v>22411.307800000013</v>
      </c>
      <c r="F6" s="3" t="s">
        <v>8</v>
      </c>
      <c r="G6" s="2">
        <v>155028.8116999999</v>
      </c>
      <c r="J6" s="3" t="s">
        <v>8</v>
      </c>
      <c r="K6">
        <v>132617.5039000001</v>
      </c>
      <c r="N6" s="3" t="s">
        <v>8</v>
      </c>
      <c r="O6">
        <v>369</v>
      </c>
      <c r="R6" s="3" t="s">
        <v>8</v>
      </c>
      <c r="S6" s="4">
        <v>0.1445622110770525</v>
      </c>
    </row>
    <row r="7" spans="1:19" x14ac:dyDescent="0.25">
      <c r="A7" s="3" t="s">
        <v>9</v>
      </c>
      <c r="B7" s="2">
        <v>21285.795400000054</v>
      </c>
      <c r="F7" s="3" t="s">
        <v>9</v>
      </c>
      <c r="G7" s="2">
        <v>152718.67929999987</v>
      </c>
      <c r="J7" s="3" t="s">
        <v>9</v>
      </c>
      <c r="K7">
        <v>131432.88390000002</v>
      </c>
      <c r="N7" s="3" t="s">
        <v>9</v>
      </c>
      <c r="O7">
        <v>364</v>
      </c>
      <c r="R7" s="3" t="s">
        <v>9</v>
      </c>
      <c r="S7" s="4">
        <v>0.13937912177845865</v>
      </c>
    </row>
    <row r="8" spans="1:19" x14ac:dyDescent="0.25">
      <c r="A8" s="3" t="s">
        <v>10</v>
      </c>
      <c r="B8" s="2">
        <v>13832.664800000006</v>
      </c>
      <c r="F8" s="3" t="s">
        <v>10</v>
      </c>
      <c r="G8" s="2">
        <v>147238.09699999998</v>
      </c>
      <c r="J8" s="3" t="s">
        <v>10</v>
      </c>
      <c r="K8">
        <v>133405.43219999998</v>
      </c>
      <c r="N8" s="3" t="s">
        <v>10</v>
      </c>
      <c r="O8">
        <v>338</v>
      </c>
      <c r="R8" s="3" t="s">
        <v>10</v>
      </c>
      <c r="S8" s="4">
        <v>9.3947592924948004E-2</v>
      </c>
    </row>
    <row r="9" spans="1:19" x14ac:dyDescent="0.25">
      <c r="A9" s="3" t="s">
        <v>11</v>
      </c>
      <c r="B9" s="2">
        <v>21776.938399999995</v>
      </c>
      <c r="F9" s="3" t="s">
        <v>11</v>
      </c>
      <c r="G9" s="2">
        <v>159044.06300000017</v>
      </c>
      <c r="J9" s="3" t="s">
        <v>11</v>
      </c>
      <c r="K9">
        <v>137267.12460000007</v>
      </c>
      <c r="N9" s="3" t="s">
        <v>11</v>
      </c>
      <c r="O9">
        <v>341</v>
      </c>
      <c r="R9" s="3" t="s">
        <v>11</v>
      </c>
      <c r="S9" s="4">
        <v>0.13692393157737659</v>
      </c>
    </row>
    <row r="10" spans="1:19" x14ac:dyDescent="0.25">
      <c r="A10" s="3" t="s">
        <v>12</v>
      </c>
      <c r="B10" s="2">
        <v>36857.475299999984</v>
      </c>
      <c r="F10" s="3" t="s">
        <v>12</v>
      </c>
      <c r="G10" s="2">
        <v>307649.94569999946</v>
      </c>
      <c r="J10" s="3" t="s">
        <v>12</v>
      </c>
      <c r="K10">
        <v>270792.47040000022</v>
      </c>
      <c r="N10" s="3" t="s">
        <v>12</v>
      </c>
      <c r="O10">
        <v>688</v>
      </c>
      <c r="R10" s="3" t="s">
        <v>12</v>
      </c>
      <c r="S10" s="4">
        <v>0.11980328881949823</v>
      </c>
    </row>
    <row r="11" spans="1:19" x14ac:dyDescent="0.25">
      <c r="A11" s="3" t="s">
        <v>13</v>
      </c>
      <c r="B11" s="2">
        <v>31784.041300000012</v>
      </c>
      <c r="F11" s="3" t="s">
        <v>13</v>
      </c>
      <c r="G11" s="2">
        <v>200322.98470000023</v>
      </c>
      <c r="J11" s="3" t="s">
        <v>13</v>
      </c>
      <c r="K11">
        <v>168538.94339999993</v>
      </c>
      <c r="N11" s="3" t="s">
        <v>13</v>
      </c>
      <c r="O11">
        <v>417</v>
      </c>
      <c r="R11" s="3" t="s">
        <v>13</v>
      </c>
      <c r="S11" s="4">
        <v>0.15866397631604365</v>
      </c>
    </row>
    <row r="12" spans="1:19" x14ac:dyDescent="0.25">
      <c r="A12" s="3" t="s">
        <v>14</v>
      </c>
      <c r="B12" s="2">
        <v>35468.426500000009</v>
      </c>
      <c r="F12" s="3" t="s">
        <v>14</v>
      </c>
      <c r="G12" s="2">
        <v>352461.07100000029</v>
      </c>
      <c r="J12" s="3" t="s">
        <v>14</v>
      </c>
      <c r="K12">
        <v>316992.64449999982</v>
      </c>
      <c r="N12" s="3" t="s">
        <v>14</v>
      </c>
      <c r="O12">
        <v>753</v>
      </c>
      <c r="R12" s="3" t="s">
        <v>14</v>
      </c>
      <c r="S12" s="4">
        <v>0.10063076299282987</v>
      </c>
    </row>
    <row r="13" spans="1:19" x14ac:dyDescent="0.25">
      <c r="A13" s="3" t="s">
        <v>15</v>
      </c>
      <c r="B13" s="2">
        <v>43369.191899999925</v>
      </c>
      <c r="F13" s="3" t="s">
        <v>15</v>
      </c>
      <c r="G13" s="2">
        <v>325293.50350000005</v>
      </c>
      <c r="J13" s="3" t="s">
        <v>15</v>
      </c>
      <c r="K13">
        <v>281924.31160000002</v>
      </c>
      <c r="N13" s="3" t="s">
        <v>15</v>
      </c>
      <c r="O13">
        <v>702</v>
      </c>
      <c r="R13" s="3" t="s">
        <v>15</v>
      </c>
      <c r="S13" s="4">
        <v>0.13332326478508943</v>
      </c>
    </row>
    <row r="14" spans="1:19" x14ac:dyDescent="0.25">
      <c r="A14" s="3" t="s">
        <v>0</v>
      </c>
      <c r="B14" s="2">
        <v>286397.02169999905</v>
      </c>
      <c r="F14" s="3" t="s">
        <v>0</v>
      </c>
      <c r="G14" s="2">
        <v>2297200.8602999737</v>
      </c>
      <c r="J14" s="3" t="s">
        <v>0</v>
      </c>
      <c r="K14">
        <v>2010803.8386000034</v>
      </c>
      <c r="N14" s="3" t="s">
        <v>0</v>
      </c>
      <c r="O14">
        <v>5009</v>
      </c>
      <c r="R14" s="3" t="s">
        <v>0</v>
      </c>
      <c r="S14" s="4">
        <v>0.12467217240315706</v>
      </c>
    </row>
    <row r="18" spans="2:19" x14ac:dyDescent="0.25">
      <c r="B18" s="6">
        <f>GETPIVOTDATA("[Measures].[Total profit]",$A$1)</f>
        <v>286397.02169999905</v>
      </c>
      <c r="G18" s="6">
        <f>GETPIVOTDATA("[Measures].[Total Sales]",$F$1)</f>
        <v>2297200.8602999737</v>
      </c>
      <c r="K18" s="6">
        <f>GETPIVOTDATA("[Measures].[Sum of Cost]",$J$1)</f>
        <v>2010803.8386000034</v>
      </c>
      <c r="O18" s="6">
        <f>GETPIVOTDATA("[Measures].[Order Count]",$N$1)</f>
        <v>5009</v>
      </c>
      <c r="S18" s="7">
        <f>GETPIVOTDATA("[Measures].[Profit Margin]",$R$1)</f>
        <v>0.12467217240315706</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D4889-CFD0-446F-ABA3-ABD85BB2F8DC}">
  <dimension ref="A2:F10"/>
  <sheetViews>
    <sheetView workbookViewId="0">
      <selection activeCell="F21" sqref="F21:F22"/>
    </sheetView>
  </sheetViews>
  <sheetFormatPr defaultRowHeight="15" x14ac:dyDescent="0.25"/>
  <cols>
    <col min="1" max="1" width="13.140625" bestFit="1" customWidth="1"/>
    <col min="2" max="2" width="10.42578125" bestFit="1" customWidth="1"/>
    <col min="3" max="3" width="10.85546875" bestFit="1" customWidth="1"/>
    <col min="4" max="4" width="12" bestFit="1" customWidth="1"/>
    <col min="5" max="5" width="11.85546875" bestFit="1" customWidth="1"/>
    <col min="6" max="6" width="12.7109375" bestFit="1" customWidth="1"/>
  </cols>
  <sheetData>
    <row r="2" spans="1:6" x14ac:dyDescent="0.25">
      <c r="A2" s="1" t="s">
        <v>2</v>
      </c>
      <c r="B2" t="s">
        <v>21</v>
      </c>
      <c r="C2" t="s">
        <v>3</v>
      </c>
      <c r="D2" t="s">
        <v>16</v>
      </c>
      <c r="E2" t="s">
        <v>17</v>
      </c>
      <c r="F2" t="s">
        <v>19</v>
      </c>
    </row>
    <row r="3" spans="1:6" x14ac:dyDescent="0.25">
      <c r="A3" s="3">
        <v>2014</v>
      </c>
      <c r="B3" s="2">
        <v>484247.49810000049</v>
      </c>
      <c r="C3" s="2">
        <v>49543.974099999752</v>
      </c>
      <c r="D3">
        <v>434703.52399999934</v>
      </c>
      <c r="E3">
        <v>969</v>
      </c>
      <c r="F3" s="4">
        <v>0.10231126499236673</v>
      </c>
    </row>
    <row r="4" spans="1:6" x14ac:dyDescent="0.25">
      <c r="A4" s="3">
        <v>2015</v>
      </c>
      <c r="B4" s="2">
        <v>470532.50900000054</v>
      </c>
      <c r="C4" s="2">
        <v>61618.603699999883</v>
      </c>
      <c r="D4">
        <v>408913.905299998</v>
      </c>
      <c r="E4">
        <v>1038</v>
      </c>
      <c r="F4" s="4">
        <v>0.1309550403455754</v>
      </c>
    </row>
    <row r="5" spans="1:6" x14ac:dyDescent="0.25">
      <c r="A5" s="3">
        <v>2016</v>
      </c>
      <c r="B5" s="2">
        <v>609205.59800000256</v>
      </c>
      <c r="C5" s="2">
        <v>81795.174299999999</v>
      </c>
      <c r="D5">
        <v>527410.42369999923</v>
      </c>
      <c r="E5">
        <v>1315</v>
      </c>
      <c r="F5" s="4">
        <v>0.13426530315632401</v>
      </c>
    </row>
    <row r="6" spans="1:6" x14ac:dyDescent="0.25">
      <c r="A6" s="3">
        <v>2017</v>
      </c>
      <c r="B6" s="2">
        <v>733215.25520000129</v>
      </c>
      <c r="C6" s="2">
        <v>93439.26960000032</v>
      </c>
      <c r="D6">
        <v>639775.98559999908</v>
      </c>
      <c r="E6">
        <v>1687</v>
      </c>
      <c r="F6" s="4">
        <v>0.12743770528139464</v>
      </c>
    </row>
    <row r="7" spans="1:6" x14ac:dyDescent="0.25">
      <c r="A7" s="3" t="s">
        <v>0</v>
      </c>
      <c r="B7" s="2">
        <v>2297200.8602999737</v>
      </c>
      <c r="C7" s="2">
        <v>286397.02169999905</v>
      </c>
      <c r="D7">
        <v>2010803.8386000034</v>
      </c>
      <c r="E7">
        <v>5009</v>
      </c>
      <c r="F7" s="4">
        <v>0.12467217240315706</v>
      </c>
    </row>
    <row r="10" spans="1:6" x14ac:dyDescent="0.25">
      <c r="A10" t="s">
        <v>20</v>
      </c>
      <c r="B10" s="5">
        <f>GETPIVOTDATA("[Measures].["&amp; B2 &amp;"]",$A$2,"[Calendar].[Year]","[Calendar].[Year].&amp;[2017]")/GETPIVOTDATA("[Measures].["&amp; B2 &amp;"]",$A$2,"[Calendar].[Year]","[Calendar].[Year].&amp;[2016]")-1</f>
        <v>0.20355961535336742</v>
      </c>
      <c r="C10" s="5">
        <f t="shared" ref="C10:F10" si="0">GETPIVOTDATA("[Measures].["&amp; C2 &amp;"]",$A$2,"[Calendar].[Year]","[Calendar].[Year].&amp;[2017]")/GETPIVOTDATA("[Measures].["&amp; C2 &amp;"]",$A$2,"[Calendar].[Year]","[Calendar].[Year].&amp;[2016]")-1</f>
        <v>0.14235675147892346</v>
      </c>
      <c r="D10" s="5">
        <f t="shared" si="0"/>
        <v>0.21305146210746018</v>
      </c>
      <c r="E10" s="5">
        <f t="shared" si="0"/>
        <v>0.28288973384030425</v>
      </c>
      <c r="F10" s="5">
        <f t="shared" si="0"/>
        <v>-5.0851543283524703E-2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EDA61-86F2-4D00-B3FE-2DDD8599B799}">
  <dimension ref="A2:B8"/>
  <sheetViews>
    <sheetView workbookViewId="0">
      <selection activeCell="F21" sqref="F21:F22"/>
    </sheetView>
  </sheetViews>
  <sheetFormatPr defaultRowHeight="15" x14ac:dyDescent="0.25"/>
  <cols>
    <col min="1" max="1" width="18" bestFit="1" customWidth="1"/>
    <col min="2" max="2" width="10.42578125" bestFit="1" customWidth="1"/>
  </cols>
  <sheetData>
    <row r="2" spans="1:2" x14ac:dyDescent="0.25">
      <c r="A2" s="1" t="s">
        <v>2</v>
      </c>
      <c r="B2" t="s">
        <v>21</v>
      </c>
    </row>
    <row r="3" spans="1:2" x14ac:dyDescent="0.25">
      <c r="A3" s="3" t="s">
        <v>22</v>
      </c>
      <c r="B3" s="6">
        <v>74551.675999999992</v>
      </c>
    </row>
    <row r="4" spans="1:2" x14ac:dyDescent="0.25">
      <c r="A4" s="3" t="s">
        <v>23</v>
      </c>
      <c r="B4" s="6">
        <v>58325.63900000001</v>
      </c>
    </row>
    <row r="5" spans="1:2" x14ac:dyDescent="0.25">
      <c r="A5" s="3" t="s">
        <v>26</v>
      </c>
      <c r="B5" s="6">
        <v>43991.76</v>
      </c>
    </row>
    <row r="6" spans="1:2" x14ac:dyDescent="0.25">
      <c r="A6" s="3" t="s">
        <v>25</v>
      </c>
      <c r="B6" s="6">
        <v>33210.334999999999</v>
      </c>
    </row>
    <row r="7" spans="1:2" x14ac:dyDescent="0.25">
      <c r="A7" s="3" t="s">
        <v>24</v>
      </c>
      <c r="B7" s="6">
        <v>31939.367999999999</v>
      </c>
    </row>
    <row r="8" spans="1:2" x14ac:dyDescent="0.25">
      <c r="A8" s="3" t="s">
        <v>0</v>
      </c>
      <c r="B8" s="6">
        <v>242018.77800000005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1809C-6331-4BF7-B7C0-D0B1ED583572}">
  <dimension ref="A2:B7"/>
  <sheetViews>
    <sheetView workbookViewId="0">
      <selection activeCell="F21" sqref="F21:F22"/>
    </sheetView>
  </sheetViews>
  <sheetFormatPr defaultRowHeight="15" x14ac:dyDescent="0.25"/>
  <cols>
    <col min="1" max="1" width="13.140625" bestFit="1" customWidth="1"/>
    <col min="2" max="2" width="10.42578125" bestFit="1" customWidth="1"/>
  </cols>
  <sheetData>
    <row r="2" spans="1:2" x14ac:dyDescent="0.25">
      <c r="A2" s="1" t="s">
        <v>2</v>
      </c>
      <c r="B2" t="s">
        <v>21</v>
      </c>
    </row>
    <row r="3" spans="1:2" x14ac:dyDescent="0.25">
      <c r="A3" s="3" t="s">
        <v>28</v>
      </c>
      <c r="B3" s="6">
        <v>330007.05399999983</v>
      </c>
    </row>
    <row r="4" spans="1:2" x14ac:dyDescent="0.25">
      <c r="A4" s="3" t="s">
        <v>27</v>
      </c>
      <c r="B4" s="6">
        <v>328449.10300000064</v>
      </c>
    </row>
    <row r="5" spans="1:2" x14ac:dyDescent="0.25">
      <c r="A5" s="3" t="s">
        <v>29</v>
      </c>
      <c r="B5" s="6">
        <v>223843.60799999998</v>
      </c>
    </row>
    <row r="6" spans="1:2" x14ac:dyDescent="0.25">
      <c r="A6" s="3" t="s">
        <v>30</v>
      </c>
      <c r="B6" s="6">
        <v>206965.53199999995</v>
      </c>
    </row>
    <row r="7" spans="1:2" x14ac:dyDescent="0.25">
      <c r="A7" s="3" t="s">
        <v>0</v>
      </c>
      <c r="B7" s="6">
        <v>1089265.2969999998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48E39-0293-4430-9A87-12E81F50E67F}">
  <dimension ref="A1:B7"/>
  <sheetViews>
    <sheetView workbookViewId="0">
      <selection activeCell="F21" sqref="F21:F22"/>
    </sheetView>
  </sheetViews>
  <sheetFormatPr defaultRowHeight="15" x14ac:dyDescent="0.25"/>
  <cols>
    <col min="1" max="1" width="13.42578125" bestFit="1" customWidth="1"/>
    <col min="2" max="2" width="10.42578125" bestFit="1" customWidth="1"/>
    <col min="8" max="8" width="9.140625" customWidth="1"/>
  </cols>
  <sheetData>
    <row r="1" spans="1:2" x14ac:dyDescent="0.25">
      <c r="A1" s="1" t="s">
        <v>2</v>
      </c>
      <c r="B1" t="s">
        <v>21</v>
      </c>
    </row>
    <row r="2" spans="1:2" x14ac:dyDescent="0.25">
      <c r="A2" s="3" t="s">
        <v>32</v>
      </c>
      <c r="B2" s="6">
        <v>256368.16100000002</v>
      </c>
    </row>
    <row r="3" spans="1:2" x14ac:dyDescent="0.25">
      <c r="A3" s="3" t="s">
        <v>31</v>
      </c>
      <c r="B3" s="6">
        <v>175851.34100000007</v>
      </c>
    </row>
    <row r="4" spans="1:2" x14ac:dyDescent="0.25">
      <c r="A4" s="3" t="s">
        <v>35</v>
      </c>
      <c r="B4" s="6">
        <v>119540.74200000006</v>
      </c>
    </row>
    <row r="5" spans="1:2" x14ac:dyDescent="0.25">
      <c r="A5" s="3" t="s">
        <v>34</v>
      </c>
      <c r="B5" s="6">
        <v>112669.09199999998</v>
      </c>
    </row>
    <row r="6" spans="1:2" x14ac:dyDescent="0.25">
      <c r="A6" s="3" t="s">
        <v>33</v>
      </c>
      <c r="B6" s="6">
        <v>109077.01299999995</v>
      </c>
    </row>
    <row r="7" spans="1:2" x14ac:dyDescent="0.25">
      <c r="A7" s="3" t="s">
        <v>0</v>
      </c>
      <c r="B7" s="6">
        <v>773506.34900000005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DF6AA-BE73-412D-877A-E63F82119F19}">
  <dimension ref="A2:F6"/>
  <sheetViews>
    <sheetView workbookViewId="0">
      <selection activeCell="F21" sqref="F21:F22"/>
    </sheetView>
  </sheetViews>
  <sheetFormatPr defaultRowHeight="15" x14ac:dyDescent="0.25"/>
  <cols>
    <col min="1" max="1" width="14.5703125" bestFit="1" customWidth="1"/>
    <col min="2" max="2" width="10.42578125" bestFit="1" customWidth="1"/>
    <col min="5" max="5" width="15" customWidth="1"/>
    <col min="6" max="6" width="10.5703125" bestFit="1" customWidth="1"/>
  </cols>
  <sheetData>
    <row r="2" spans="1:6" x14ac:dyDescent="0.25">
      <c r="A2" s="1" t="s">
        <v>2</v>
      </c>
      <c r="B2" t="s">
        <v>21</v>
      </c>
      <c r="E2" t="s">
        <v>39</v>
      </c>
      <c r="F2" t="s">
        <v>21</v>
      </c>
    </row>
    <row r="3" spans="1:6" x14ac:dyDescent="0.25">
      <c r="A3" s="3" t="s">
        <v>38</v>
      </c>
      <c r="B3" s="2">
        <v>836154.03299999994</v>
      </c>
      <c r="E3" t="str">
        <f>A3</f>
        <v>Technology</v>
      </c>
      <c r="F3" s="6">
        <f>GETPIVOTDATA("[Measures].[Total Sales]",$A$2,"[Orders].[Category]","[Orders].[Category].&amp;["&amp;A3&amp;"]")</f>
        <v>836154.03299999994</v>
      </c>
    </row>
    <row r="4" spans="1:6" x14ac:dyDescent="0.25">
      <c r="A4" s="3" t="s">
        <v>36</v>
      </c>
      <c r="B4" s="2">
        <v>741999.79529999977</v>
      </c>
      <c r="E4" t="str">
        <f t="shared" ref="E4:E5" si="0">A4</f>
        <v>Furniture</v>
      </c>
      <c r="F4" s="6">
        <f t="shared" ref="F4:F5" si="1">GETPIVOTDATA("[Measures].[Total Sales]",$A$2,"[Orders].[Category]","[Orders].[Category].&amp;["&amp;A4&amp;"]")</f>
        <v>741999.79529999977</v>
      </c>
    </row>
    <row r="5" spans="1:6" x14ac:dyDescent="0.25">
      <c r="A5" s="3" t="s">
        <v>37</v>
      </c>
      <c r="B5" s="2">
        <v>719047.03200000082</v>
      </c>
      <c r="E5" t="str">
        <f t="shared" si="0"/>
        <v>Office Supplies</v>
      </c>
      <c r="F5" s="6">
        <f t="shared" si="1"/>
        <v>719047.03200000082</v>
      </c>
    </row>
    <row r="6" spans="1:6" x14ac:dyDescent="0.25">
      <c r="A6" s="3" t="s">
        <v>0</v>
      </c>
      <c r="B6" s="2">
        <v>2297200.8602999737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981B-B9F9-4A23-A4C5-8C6CD7C56946}">
  <dimension ref="A2:C15"/>
  <sheetViews>
    <sheetView zoomScale="90" zoomScaleNormal="90" workbookViewId="0">
      <selection activeCell="F21" sqref="F21:F22"/>
    </sheetView>
  </sheetViews>
  <sheetFormatPr defaultRowHeight="15" x14ac:dyDescent="0.25"/>
  <cols>
    <col min="1" max="1" width="13.28515625" bestFit="1" customWidth="1"/>
    <col min="2" max="2" width="10.42578125" bestFit="1" customWidth="1"/>
    <col min="3" max="3" width="12.5703125" bestFit="1" customWidth="1"/>
    <col min="4" max="5" width="7" bestFit="1" customWidth="1"/>
    <col min="6" max="6" width="11.28515625" bestFit="1" customWidth="1"/>
  </cols>
  <sheetData>
    <row r="2" spans="1:3" x14ac:dyDescent="0.25">
      <c r="A2" s="1" t="s">
        <v>2</v>
      </c>
      <c r="B2" t="s">
        <v>21</v>
      </c>
      <c r="C2" t="s">
        <v>40</v>
      </c>
    </row>
    <row r="3" spans="1:3" x14ac:dyDescent="0.25">
      <c r="A3" s="3" t="s">
        <v>4</v>
      </c>
      <c r="B3" s="6">
        <v>94924.835599999991</v>
      </c>
      <c r="C3" s="6">
        <v>9134.4460999999992</v>
      </c>
    </row>
    <row r="4" spans="1:3" x14ac:dyDescent="0.25">
      <c r="A4" s="3" t="s">
        <v>5</v>
      </c>
      <c r="B4" s="6">
        <v>59751.251400000016</v>
      </c>
      <c r="C4" s="6">
        <v>10294.610699999999</v>
      </c>
    </row>
    <row r="5" spans="1:3" x14ac:dyDescent="0.25">
      <c r="A5" s="3" t="s">
        <v>6</v>
      </c>
      <c r="B5" s="6">
        <v>205005.48880000014</v>
      </c>
      <c r="C5" s="6">
        <v>28594.687200000004</v>
      </c>
    </row>
    <row r="6" spans="1:3" x14ac:dyDescent="0.25">
      <c r="A6" s="3" t="s">
        <v>7</v>
      </c>
      <c r="B6" s="6">
        <v>137762.12859999982</v>
      </c>
      <c r="C6" s="6">
        <v>11587.436300000012</v>
      </c>
    </row>
    <row r="7" spans="1:3" x14ac:dyDescent="0.25">
      <c r="A7" s="3" t="s">
        <v>8</v>
      </c>
      <c r="B7" s="6">
        <v>155028.8116999999</v>
      </c>
      <c r="C7" s="6">
        <v>22411.307800000013</v>
      </c>
    </row>
    <row r="8" spans="1:3" x14ac:dyDescent="0.25">
      <c r="A8" s="3" t="s">
        <v>9</v>
      </c>
      <c r="B8" s="6">
        <v>152718.67929999987</v>
      </c>
      <c r="C8" s="6">
        <v>21285.795400000054</v>
      </c>
    </row>
    <row r="9" spans="1:3" x14ac:dyDescent="0.25">
      <c r="A9" s="3" t="s">
        <v>10</v>
      </c>
      <c r="B9" s="6">
        <v>147238.09699999998</v>
      </c>
      <c r="C9" s="6">
        <v>13832.664800000006</v>
      </c>
    </row>
    <row r="10" spans="1:3" x14ac:dyDescent="0.25">
      <c r="A10" s="3" t="s">
        <v>11</v>
      </c>
      <c r="B10" s="6">
        <v>159044.06300000017</v>
      </c>
      <c r="C10" s="6">
        <v>21776.938399999995</v>
      </c>
    </row>
    <row r="11" spans="1:3" x14ac:dyDescent="0.25">
      <c r="A11" s="3" t="s">
        <v>12</v>
      </c>
      <c r="B11" s="6">
        <v>307649.94569999946</v>
      </c>
      <c r="C11" s="6">
        <v>36857.475299999984</v>
      </c>
    </row>
    <row r="12" spans="1:3" x14ac:dyDescent="0.25">
      <c r="A12" s="3" t="s">
        <v>13</v>
      </c>
      <c r="B12" s="6">
        <v>200322.98470000023</v>
      </c>
      <c r="C12" s="6">
        <v>31784.041300000012</v>
      </c>
    </row>
    <row r="13" spans="1:3" x14ac:dyDescent="0.25">
      <c r="A13" s="3" t="s">
        <v>14</v>
      </c>
      <c r="B13" s="6">
        <v>352461.07100000029</v>
      </c>
      <c r="C13" s="6">
        <v>35468.426500000009</v>
      </c>
    </row>
    <row r="14" spans="1:3" x14ac:dyDescent="0.25">
      <c r="A14" s="3" t="s">
        <v>15</v>
      </c>
      <c r="B14" s="6">
        <v>325293.50350000005</v>
      </c>
      <c r="C14" s="6">
        <v>43369.191899999925</v>
      </c>
    </row>
    <row r="15" spans="1:3" x14ac:dyDescent="0.25">
      <c r="A15" s="3" t="s">
        <v>0</v>
      </c>
      <c r="B15" s="6">
        <v>2297200.8602999737</v>
      </c>
      <c r="C15" s="6">
        <v>286397.02169999905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C8FD-8B57-4202-ABA8-D46B970F3EF4}">
  <dimension ref="A1"/>
  <sheetViews>
    <sheetView showGridLines="0" showRowColHeaders="0" tabSelected="1" workbookViewId="0">
      <selection sqref="A1:XFD1048576"/>
    </sheetView>
  </sheetViews>
  <sheetFormatPr defaultRowHeight="15" x14ac:dyDescent="0.25"/>
  <cols>
    <col min="1" max="16384" width="9.140625" style="8"/>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489252A1-6EA0-4C34-BB80-36ABF4B41882}">
  <ds:schemaRefs/>
</ds:datastoreItem>
</file>

<file path=customXml/itemProps2.xml><?xml version="1.0" encoding="utf-8"?>
<ds:datastoreItem xmlns:ds="http://schemas.openxmlformats.org/officeDocument/2006/customXml" ds:itemID="{6A683D7F-4A0D-46AB-B727-3B745658B680}">
  <ds:schemaRefs/>
</ds:datastoreItem>
</file>

<file path=customXml/itemProps3.xml><?xml version="1.0" encoding="utf-8"?>
<ds:datastoreItem xmlns:ds="http://schemas.openxmlformats.org/officeDocument/2006/customXml" ds:itemID="{1C52E5B1-1712-47EB-90A8-7E053BC74C4A}">
  <ds:schemaRefs/>
</ds:datastoreItem>
</file>

<file path=customXml/itemProps4.xml><?xml version="1.0" encoding="utf-8"?>
<ds:datastoreItem xmlns:ds="http://schemas.openxmlformats.org/officeDocument/2006/customXml" ds:itemID="{0A31BFB5-FAAF-494A-ACFA-5F4594363D91}">
  <ds:schemaRefs/>
</ds:datastoreItem>
</file>

<file path=customXml/itemProps5.xml><?xml version="1.0" encoding="utf-8"?>
<ds:datastoreItem xmlns:ds="http://schemas.openxmlformats.org/officeDocument/2006/customXml" ds:itemID="{5B16BFBA-878C-4AFC-854E-C46F84638755}">
  <ds:schemaRefs/>
</ds:datastoreItem>
</file>

<file path=customXml/itemProps6.xml><?xml version="1.0" encoding="utf-8"?>
<ds:datastoreItem xmlns:ds="http://schemas.openxmlformats.org/officeDocument/2006/customXml" ds:itemID="{679A59BD-6016-4CEB-8087-E4BAEC13E6CD}">
  <ds:schemaRefs/>
</ds:datastoreItem>
</file>

<file path=customXml/itemProps7.xml><?xml version="1.0" encoding="utf-8"?>
<ds:datastoreItem xmlns:ds="http://schemas.openxmlformats.org/officeDocument/2006/customXml" ds:itemID="{36B3E068-9BC6-47A5-A907-C75EB29B4B7C}">
  <ds:schemaRefs/>
</ds:datastoreItem>
</file>

<file path=customXml/itemProps8.xml><?xml version="1.0" encoding="utf-8"?>
<ds:datastoreItem xmlns:ds="http://schemas.openxmlformats.org/officeDocument/2006/customXml" ds:itemID="{276DA763-EAD2-45D2-A014-A165754611D5}">
  <ds:schemaRefs/>
</ds:datastoreItem>
</file>

<file path=customXml/itemProps9.xml><?xml version="1.0" encoding="utf-8"?>
<ds:datastoreItem xmlns:ds="http://schemas.openxmlformats.org/officeDocument/2006/customXml" ds:itemID="{411568BE-C46E-4196-AF3D-F5D6116EEF3C}">
  <ds:schemaRefs>
    <ds:schemaRef ds:uri="http://schemas.microsoft.com/DataMashup"/>
  </ds:schemaRefs>
</ds:datastoreItem>
</file>

<file path=customXml/itemProps10.xml><?xml version="1.0" encoding="utf-8"?>
<ds:datastoreItem xmlns:ds="http://schemas.openxmlformats.org/officeDocument/2006/customXml" ds:itemID="{C354D7A3-92BB-424E-A0DB-C4FF2A71E09A}">
  <ds:schemaRefs/>
</ds:datastoreItem>
</file>

<file path=customXml/itemProps11.xml><?xml version="1.0" encoding="utf-8"?>
<ds:datastoreItem xmlns:ds="http://schemas.openxmlformats.org/officeDocument/2006/customXml" ds:itemID="{F00FC761-2C0B-4940-82B9-C73304A1A33E}">
  <ds:schemaRefs/>
</ds:datastoreItem>
</file>

<file path=customXml/itemProps12.xml><?xml version="1.0" encoding="utf-8"?>
<ds:datastoreItem xmlns:ds="http://schemas.openxmlformats.org/officeDocument/2006/customXml" ds:itemID="{66DFFC96-D49F-47EE-89EA-E64E82FBC9FD}">
  <ds:schemaRefs/>
</ds:datastoreItem>
</file>

<file path=customXml/itemProps13.xml><?xml version="1.0" encoding="utf-8"?>
<ds:datastoreItem xmlns:ds="http://schemas.openxmlformats.org/officeDocument/2006/customXml" ds:itemID="{A979A4C7-5A7D-4CC4-8490-12015188D0D9}">
  <ds:schemaRefs/>
</ds:datastoreItem>
</file>

<file path=customXml/itemProps14.xml><?xml version="1.0" encoding="utf-8"?>
<ds:datastoreItem xmlns:ds="http://schemas.openxmlformats.org/officeDocument/2006/customXml" ds:itemID="{A088AAA2-F556-4DB4-A1BA-4D6FC83EA8C4}">
  <ds:schemaRefs/>
</ds:datastoreItem>
</file>

<file path=customXml/itemProps15.xml><?xml version="1.0" encoding="utf-8"?>
<ds:datastoreItem xmlns:ds="http://schemas.openxmlformats.org/officeDocument/2006/customXml" ds:itemID="{3EDFAC5A-E7BD-408B-8019-1ECBF9253E46}">
  <ds:schemaRefs/>
</ds:datastoreItem>
</file>

<file path=customXml/itemProps16.xml><?xml version="1.0" encoding="utf-8"?>
<ds:datastoreItem xmlns:ds="http://schemas.openxmlformats.org/officeDocument/2006/customXml" ds:itemID="{9A5F4135-43EE-435C-87C5-0198DFFB4D37}">
  <ds:schemaRefs/>
</ds:datastoreItem>
</file>

<file path=customXml/itemProps17.xml><?xml version="1.0" encoding="utf-8"?>
<ds:datastoreItem xmlns:ds="http://schemas.openxmlformats.org/officeDocument/2006/customXml" ds:itemID="{0ACAC4CD-7D29-4A1B-AD49-CDED5D3E7417}">
  <ds:schemaRefs/>
</ds:datastoreItem>
</file>

<file path=customXml/itemProps18.xml><?xml version="1.0" encoding="utf-8"?>
<ds:datastoreItem xmlns:ds="http://schemas.openxmlformats.org/officeDocument/2006/customXml" ds:itemID="{CC65A1FC-DB31-4E02-91F5-84171E4C3444}">
  <ds:schemaRefs/>
</ds:datastoreItem>
</file>

<file path=customXml/itemProps19.xml><?xml version="1.0" encoding="utf-8"?>
<ds:datastoreItem xmlns:ds="http://schemas.openxmlformats.org/officeDocument/2006/customXml" ds:itemID="{24A90352-7C72-4E4C-979C-64F90A69147C}">
  <ds:schemaRefs/>
</ds:datastoreItem>
</file>

<file path=customXml/itemProps20.xml><?xml version="1.0" encoding="utf-8"?>
<ds:datastoreItem xmlns:ds="http://schemas.openxmlformats.org/officeDocument/2006/customXml" ds:itemID="{756BB3DD-6824-4657-AC77-7F4D2DDEEB6E}">
  <ds:schemaRefs/>
</ds:datastoreItem>
</file>

<file path=customXml/itemProps21.xml><?xml version="1.0" encoding="utf-8"?>
<ds:datastoreItem xmlns:ds="http://schemas.openxmlformats.org/officeDocument/2006/customXml" ds:itemID="{A3B06DAB-320D-4661-AA19-AF3E40E44845}">
  <ds:schemaRefs/>
</ds:datastoreItem>
</file>

<file path=customXml/itemProps22.xml><?xml version="1.0" encoding="utf-8"?>
<ds:datastoreItem xmlns:ds="http://schemas.openxmlformats.org/officeDocument/2006/customXml" ds:itemID="{EEADA56D-049A-47F4-95C8-18A5A52DDBFE}">
  <ds:schemaRefs/>
</ds:datastoreItem>
</file>

<file path=customXml/itemProps23.xml><?xml version="1.0" encoding="utf-8"?>
<ds:datastoreItem xmlns:ds="http://schemas.openxmlformats.org/officeDocument/2006/customXml" ds:itemID="{1653D9FB-4D8E-4B1C-B452-F0C67113D60B}">
  <ds:schemaRefs/>
</ds:datastoreItem>
</file>

<file path=customXml/itemProps24.xml><?xml version="1.0" encoding="utf-8"?>
<ds:datastoreItem xmlns:ds="http://schemas.openxmlformats.org/officeDocument/2006/customXml" ds:itemID="{D9F90DFB-48FB-4223-9A3E-56678FC4ED0E}">
  <ds:schemaRefs/>
</ds:datastoreItem>
</file>

<file path=customXml/itemProps25.xml><?xml version="1.0" encoding="utf-8"?>
<ds:datastoreItem xmlns:ds="http://schemas.openxmlformats.org/officeDocument/2006/customXml" ds:itemID="{A3B19EEB-A0D5-45DD-8F6D-C436C1E1E5D3}">
  <ds:schemaRefs/>
</ds:datastoreItem>
</file>

<file path=customXml/itemProps26.xml><?xml version="1.0" encoding="utf-8"?>
<ds:datastoreItem xmlns:ds="http://schemas.openxmlformats.org/officeDocument/2006/customXml" ds:itemID="{E59D77A1-EE91-4691-8C83-14318F58059C}">
  <ds:schemaRefs/>
</ds:datastoreItem>
</file>

<file path=customXml/itemProps27.xml><?xml version="1.0" encoding="utf-8"?>
<ds:datastoreItem xmlns:ds="http://schemas.openxmlformats.org/officeDocument/2006/customXml" ds:itemID="{9E62317A-9260-4522-8998-48CBD1D16EA1}">
  <ds:schemaRefs/>
</ds:datastoreItem>
</file>

<file path=customXml/itemProps28.xml><?xml version="1.0" encoding="utf-8"?>
<ds:datastoreItem xmlns:ds="http://schemas.openxmlformats.org/officeDocument/2006/customXml" ds:itemID="{94D5FA7F-5EF9-41F6-9DA2-EAF3D5B1D76E}">
  <ds:schemaRefs/>
</ds:datastoreItem>
</file>

<file path=customXml/itemProps29.xml><?xml version="1.0" encoding="utf-8"?>
<ds:datastoreItem xmlns:ds="http://schemas.openxmlformats.org/officeDocument/2006/customXml" ds:itemID="{B5CCC892-19BB-4B34-96EC-F7B9EAB6C9A4}">
  <ds:schemaRefs/>
</ds:datastoreItem>
</file>

<file path=customXml/itemProps30.xml><?xml version="1.0" encoding="utf-8"?>
<ds:datastoreItem xmlns:ds="http://schemas.openxmlformats.org/officeDocument/2006/customXml" ds:itemID="{657C84BB-F717-49F0-99B8-F328BA9200C4}">
  <ds:schemaRefs/>
</ds:datastoreItem>
</file>

<file path=customXml/itemProps31.xml><?xml version="1.0" encoding="utf-8"?>
<ds:datastoreItem xmlns:ds="http://schemas.openxmlformats.org/officeDocument/2006/customXml" ds:itemID="{09F6C150-151A-42F0-9F0C-3DE7C17FC046}">
  <ds:schemaRefs/>
</ds:datastoreItem>
</file>

<file path=customXml/itemProps32.xml><?xml version="1.0" encoding="utf-8"?>
<ds:datastoreItem xmlns:ds="http://schemas.openxmlformats.org/officeDocument/2006/customXml" ds:itemID="{53FD3F2D-AA9D-41B8-A5D8-3DB538B4B1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KPIs</vt:lpstr>
      <vt:lpstr>YOY</vt:lpstr>
      <vt:lpstr>Top Products</vt:lpstr>
      <vt:lpstr>Top SubCategory</vt:lpstr>
      <vt:lpstr>Top City</vt:lpstr>
      <vt:lpstr>Top Category</vt:lpstr>
      <vt:lpstr>Monthly 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mhmdnashaat11@gmail.com</cp:lastModifiedBy>
  <dcterms:created xsi:type="dcterms:W3CDTF">2015-06-05T18:17:20Z</dcterms:created>
  <dcterms:modified xsi:type="dcterms:W3CDTF">2026-04-28T04:58:29Z</dcterms:modified>
</cp:coreProperties>
</file>