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"/>
    </mc:Choice>
  </mc:AlternateContent>
  <bookViews>
    <workbookView minimized="1" xWindow="0" yWindow="0" windowWidth="2370" windowHeight="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  <c r="AY2" i="1"/>
  <c r="AX2" i="1" l="1"/>
  <c r="AN3" i="1" l="1"/>
  <c r="AO3" i="1"/>
  <c r="AN4" i="1"/>
  <c r="AO4" i="1"/>
  <c r="AP4" i="1" s="1"/>
  <c r="AN5" i="1"/>
  <c r="AO5" i="1"/>
  <c r="AN6" i="1"/>
  <c r="AO6" i="1"/>
  <c r="AP6" i="1" s="1"/>
  <c r="AN7" i="1"/>
  <c r="AO7" i="1"/>
  <c r="AN8" i="1"/>
  <c r="AO8" i="1"/>
  <c r="AP8" i="1" s="1"/>
  <c r="AN9" i="1"/>
  <c r="AO9" i="1"/>
  <c r="AN10" i="1"/>
  <c r="AO10" i="1"/>
  <c r="AP10" i="1" s="1"/>
  <c r="AN11" i="1"/>
  <c r="AO11" i="1"/>
  <c r="AN12" i="1"/>
  <c r="AO12" i="1"/>
  <c r="AP12" i="1" s="1"/>
  <c r="AN13" i="1"/>
  <c r="AO13" i="1"/>
  <c r="AN14" i="1"/>
  <c r="AO14" i="1"/>
  <c r="AP14" i="1" s="1"/>
  <c r="AN15" i="1"/>
  <c r="AO15" i="1"/>
  <c r="AN16" i="1"/>
  <c r="AO16" i="1"/>
  <c r="AP16" i="1" s="1"/>
  <c r="AN17" i="1"/>
  <c r="AO17" i="1"/>
  <c r="AN18" i="1"/>
  <c r="AO18" i="1"/>
  <c r="AP18" i="1" s="1"/>
  <c r="AN19" i="1"/>
  <c r="AO19" i="1"/>
  <c r="AN20" i="1"/>
  <c r="AO20" i="1"/>
  <c r="AP20" i="1" s="1"/>
  <c r="AN21" i="1"/>
  <c r="AO21" i="1"/>
  <c r="AN22" i="1"/>
  <c r="AO22" i="1"/>
  <c r="AP22" i="1" s="1"/>
  <c r="AN23" i="1"/>
  <c r="AO23" i="1"/>
  <c r="AN24" i="1"/>
  <c r="AO24" i="1"/>
  <c r="AP24" i="1" s="1"/>
  <c r="AO2" i="1"/>
  <c r="AN2" i="1"/>
  <c r="AG3" i="1"/>
  <c r="AL3" i="1" s="1"/>
  <c r="AH3" i="1"/>
  <c r="AG4" i="1"/>
  <c r="AH4" i="1"/>
  <c r="AG5" i="1"/>
  <c r="AH5" i="1"/>
  <c r="AG6" i="1"/>
  <c r="AH6" i="1"/>
  <c r="AG7" i="1"/>
  <c r="AL7" i="1" s="1"/>
  <c r="AH7" i="1"/>
  <c r="AG8" i="1"/>
  <c r="AH8" i="1"/>
  <c r="AG9" i="1"/>
  <c r="AH9" i="1"/>
  <c r="AG10" i="1"/>
  <c r="AH10" i="1"/>
  <c r="AG11" i="1"/>
  <c r="AL11" i="1" s="1"/>
  <c r="AH11" i="1"/>
  <c r="AG12" i="1"/>
  <c r="AH12" i="1"/>
  <c r="AG13" i="1"/>
  <c r="AH13" i="1"/>
  <c r="AG14" i="1"/>
  <c r="AH14" i="1"/>
  <c r="AG15" i="1"/>
  <c r="AL15" i="1" s="1"/>
  <c r="AH15" i="1"/>
  <c r="AG16" i="1"/>
  <c r="AH16" i="1"/>
  <c r="AG17" i="1"/>
  <c r="AH17" i="1"/>
  <c r="AG18" i="1"/>
  <c r="AH18" i="1"/>
  <c r="AG19" i="1"/>
  <c r="AL19" i="1" s="1"/>
  <c r="AH19" i="1"/>
  <c r="AG20" i="1"/>
  <c r="AH20" i="1"/>
  <c r="AG21" i="1"/>
  <c r="AH21" i="1"/>
  <c r="AG22" i="1"/>
  <c r="AH22" i="1"/>
  <c r="AG23" i="1"/>
  <c r="AL23" i="1" s="1"/>
  <c r="AH23" i="1"/>
  <c r="AG24" i="1"/>
  <c r="AH24" i="1"/>
  <c r="AH2" i="1"/>
  <c r="AG2" i="1"/>
  <c r="AI7" i="1" l="1"/>
  <c r="AJ7" i="1" s="1"/>
  <c r="AI3" i="1"/>
  <c r="AJ3" i="1" s="1"/>
  <c r="AI23" i="1"/>
  <c r="AJ23" i="1" s="1"/>
  <c r="AI22" i="1"/>
  <c r="AJ22" i="1" s="1"/>
  <c r="AL22" i="1"/>
  <c r="AI20" i="1"/>
  <c r="AL20" i="1"/>
  <c r="AI14" i="1"/>
  <c r="AK14" i="1" s="1"/>
  <c r="AL14" i="1"/>
  <c r="AI10" i="1"/>
  <c r="AL10" i="1"/>
  <c r="AV24" i="1"/>
  <c r="AV22" i="1"/>
  <c r="AV20" i="1"/>
  <c r="AV18" i="1"/>
  <c r="AV16" i="1"/>
  <c r="AV14" i="1"/>
  <c r="AV12" i="1"/>
  <c r="AV10" i="1"/>
  <c r="AV8" i="1"/>
  <c r="AV6" i="1"/>
  <c r="AV4" i="1"/>
  <c r="AI24" i="1"/>
  <c r="AK24" i="1" s="1"/>
  <c r="AL24" i="1"/>
  <c r="AI18" i="1"/>
  <c r="AK18" i="1" s="1"/>
  <c r="AL18" i="1"/>
  <c r="AI16" i="1"/>
  <c r="AK16" i="1" s="1"/>
  <c r="AL16" i="1"/>
  <c r="AI12" i="1"/>
  <c r="AJ12" i="1" s="1"/>
  <c r="AL12" i="1"/>
  <c r="AI8" i="1"/>
  <c r="AK8" i="1" s="1"/>
  <c r="AL8" i="1"/>
  <c r="AI6" i="1"/>
  <c r="AK6" i="1" s="1"/>
  <c r="AL6" i="1"/>
  <c r="AI4" i="1"/>
  <c r="AK4" i="1" s="1"/>
  <c r="AL4" i="1"/>
  <c r="AI19" i="1"/>
  <c r="AJ19" i="1" s="1"/>
  <c r="AI2" i="1"/>
  <c r="AL2" i="1"/>
  <c r="AI15" i="1"/>
  <c r="AJ15" i="1" s="1"/>
  <c r="AP2" i="1"/>
  <c r="AV2" i="1"/>
  <c r="AI21" i="1"/>
  <c r="AK21" i="1" s="1"/>
  <c r="AL21" i="1"/>
  <c r="AI17" i="1"/>
  <c r="AK17" i="1" s="1"/>
  <c r="AL17" i="1"/>
  <c r="AI13" i="1"/>
  <c r="AJ13" i="1" s="1"/>
  <c r="AL13" i="1"/>
  <c r="AI9" i="1"/>
  <c r="AK9" i="1" s="1"/>
  <c r="AL9" i="1"/>
  <c r="AI5" i="1"/>
  <c r="AK5" i="1" s="1"/>
  <c r="AL5" i="1"/>
  <c r="AI11" i="1"/>
  <c r="AJ11" i="1" s="1"/>
  <c r="AP23" i="1"/>
  <c r="AV23" i="1"/>
  <c r="AP21" i="1"/>
  <c r="AR21" i="1" s="1"/>
  <c r="AV21" i="1"/>
  <c r="AP19" i="1"/>
  <c r="AV19" i="1"/>
  <c r="AP17" i="1"/>
  <c r="AR17" i="1" s="1"/>
  <c r="AV17" i="1"/>
  <c r="AP15" i="1"/>
  <c r="AV15" i="1"/>
  <c r="AP13" i="1"/>
  <c r="AR13" i="1" s="1"/>
  <c r="AV13" i="1"/>
  <c r="AP11" i="1"/>
  <c r="AV11" i="1"/>
  <c r="AP9" i="1"/>
  <c r="AR9" i="1" s="1"/>
  <c r="AV9" i="1"/>
  <c r="AP7" i="1"/>
  <c r="AV7" i="1"/>
  <c r="AP5" i="1"/>
  <c r="AR5" i="1" s="1"/>
  <c r="AV5" i="1"/>
  <c r="AP3" i="1"/>
  <c r="AV3" i="1"/>
  <c r="AK22" i="1"/>
  <c r="AJ5" i="1"/>
  <c r="AQ24" i="1"/>
  <c r="AR24" i="1"/>
  <c r="AR22" i="1"/>
  <c r="AQ22" i="1"/>
  <c r="AQ20" i="1"/>
  <c r="AR20" i="1"/>
  <c r="AR18" i="1"/>
  <c r="AQ18" i="1"/>
  <c r="AQ16" i="1"/>
  <c r="AR16" i="1"/>
  <c r="AR14" i="1"/>
  <c r="AQ14" i="1"/>
  <c r="AQ12" i="1"/>
  <c r="AR12" i="1"/>
  <c r="AR10" i="1"/>
  <c r="AQ10" i="1"/>
  <c r="AQ8" i="1"/>
  <c r="AR8" i="1"/>
  <c r="AR6" i="1"/>
  <c r="AQ6" i="1"/>
  <c r="AQ4" i="1"/>
  <c r="AR4" i="1"/>
  <c r="AJ24" i="1"/>
  <c r="AK20" i="1"/>
  <c r="AJ20" i="1"/>
  <c r="AJ16" i="1"/>
  <c r="AK12" i="1"/>
  <c r="AK10" i="1"/>
  <c r="AJ10" i="1"/>
  <c r="AJ8" i="1"/>
  <c r="AJ4" i="1"/>
  <c r="AQ2" i="1"/>
  <c r="AK2" i="1"/>
  <c r="AJ2" i="1"/>
  <c r="AK13" i="1"/>
  <c r="AR23" i="1"/>
  <c r="AQ23" i="1"/>
  <c r="AQ21" i="1"/>
  <c r="AR19" i="1"/>
  <c r="AQ19" i="1"/>
  <c r="AQ17" i="1"/>
  <c r="AR15" i="1"/>
  <c r="AQ15" i="1"/>
  <c r="AQ13" i="1"/>
  <c r="AR11" i="1"/>
  <c r="AQ11" i="1"/>
  <c r="AQ9" i="1"/>
  <c r="AR7" i="1"/>
  <c r="AQ7" i="1"/>
  <c r="AQ5" i="1"/>
  <c r="AR3" i="1"/>
  <c r="AQ3" i="1"/>
  <c r="AK23" i="1"/>
  <c r="AK15" i="1"/>
  <c r="AK7" i="1"/>
  <c r="AK3" i="1"/>
  <c r="AJ14" i="1" l="1"/>
  <c r="AJ17" i="1"/>
  <c r="AK19" i="1"/>
  <c r="AJ6" i="1"/>
  <c r="AJ9" i="1"/>
  <c r="AJ18" i="1"/>
  <c r="AK11" i="1"/>
  <c r="AJ21" i="1"/>
</calcChain>
</file>

<file path=xl/sharedStrings.xml><?xml version="1.0" encoding="utf-8"?>
<sst xmlns="http://schemas.openxmlformats.org/spreadsheetml/2006/main" count="80" uniqueCount="74">
  <si>
    <t>Zeit</t>
  </si>
  <si>
    <t>T_AUL</t>
  </si>
  <si>
    <t>T_ABL</t>
  </si>
  <si>
    <t>T_ZUL_PHI</t>
  </si>
  <si>
    <t>T_FOL_PHI</t>
  </si>
  <si>
    <t>PHI_AUL</t>
  </si>
  <si>
    <t>PHI_ABL</t>
  </si>
  <si>
    <t>PHI_ZUL</t>
  </si>
  <si>
    <t>01.07.2016, 13:17:49,950</t>
  </si>
  <si>
    <t>01.07.2016, 13:43:34,950</t>
  </si>
  <si>
    <t>01.07.2016, 14:10:04,950</t>
  </si>
  <si>
    <t>01.07.2016, 14:53:22,771</t>
  </si>
  <si>
    <t>01.07.2016, 15:29:34,582</t>
  </si>
  <si>
    <t>01.07.2016, 16:03:59,582</t>
  </si>
  <si>
    <t>04.07.2016, 16:15:31,716</t>
  </si>
  <si>
    <t>04.07.2016, 16:35:05,469</t>
  </si>
  <si>
    <t>04.07.2016, 16:56:48,778</t>
  </si>
  <si>
    <t>04.07.2016, 17:30:28,152</t>
  </si>
  <si>
    <t>06.07.2016, 10:03:38,395</t>
  </si>
  <si>
    <t>06.07.2016, 10:16:18,395</t>
  </si>
  <si>
    <t>06.07.2016, 10:34:48,394</t>
  </si>
  <si>
    <t>06.07.2016, 10:47:48,394</t>
  </si>
  <si>
    <t>06.07.2016, 11:20:48,395</t>
  </si>
  <si>
    <t>06.07.2016, 12:33:47,067</t>
  </si>
  <si>
    <t>06.07.2016, 12:52:47,067</t>
  </si>
  <si>
    <t>06.07.2016, 13:11:17,067</t>
  </si>
  <si>
    <t>06.07.2016, 13:42:07,067</t>
  </si>
  <si>
    <t>06.07.2016, 14:18:46,486</t>
  </si>
  <si>
    <t>06.07.2016, 14:55:46,486</t>
  </si>
  <si>
    <t>06.07.2016, 15:13:36,486</t>
  </si>
  <si>
    <t>06.07.2016, 15:55:06,825</t>
  </si>
  <si>
    <t>x_ABL</t>
  </si>
  <si>
    <t>x_ZUL</t>
  </si>
  <si>
    <t>x_FOL</t>
  </si>
  <si>
    <t>T_ZUL_Mitte</t>
  </si>
  <si>
    <t>T_ZUL_O</t>
  </si>
  <si>
    <t>T_ZUL_U</t>
  </si>
  <si>
    <t>T_ZUL_L</t>
  </si>
  <si>
    <t>T_ZUL_R</t>
  </si>
  <si>
    <t>T_FOL_U</t>
  </si>
  <si>
    <t>T_FOL_L</t>
  </si>
  <si>
    <t>T_FOL_R</t>
  </si>
  <si>
    <t>k_sen_Zhang</t>
  </si>
  <si>
    <t>k_lat_Zhang</t>
  </si>
  <si>
    <t>NTU_sen_Zhang</t>
  </si>
  <si>
    <t>NTU_lat_Zhang</t>
  </si>
  <si>
    <t>eff_lat</t>
  </si>
  <si>
    <t>T_ZUL</t>
  </si>
  <si>
    <t>T_FOL</t>
  </si>
  <si>
    <t>PHI_FOL</t>
  </si>
  <si>
    <t>x_AUL</t>
  </si>
  <si>
    <t>T_FOL_Mitte</t>
  </si>
  <si>
    <t>T_FOL_O</t>
  </si>
  <si>
    <t>eff_sen</t>
  </si>
  <si>
    <t>geringer Übertrag</t>
  </si>
  <si>
    <t>?</t>
  </si>
  <si>
    <t>Q_F</t>
  </si>
  <si>
    <t>Q_e</t>
  </si>
  <si>
    <t>Delta_Q</t>
  </si>
  <si>
    <t>Fehler</t>
  </si>
  <si>
    <t>geringer Feuchteübertrag</t>
  </si>
  <si>
    <t>delta_m</t>
  </si>
  <si>
    <t>evtl. hoher Fehler durch Temperaturverluste</t>
  </si>
  <si>
    <t>Feuchte in der FOL auskondensiert</t>
  </si>
  <si>
    <t>hoher Fehler bei den Temperaturen, sieht aber eigentlich danach aus als wäre der Fehler bei den Temperaturen Übertragungsbedingt</t>
  </si>
  <si>
    <t>Fehler _x_AUL</t>
  </si>
  <si>
    <t>Fehlersumme ges [g/kg]</t>
  </si>
  <si>
    <t>Sensorfehler</t>
  </si>
  <si>
    <t>m_w_e</t>
  </si>
  <si>
    <t>m_w_f</t>
  </si>
  <si>
    <t>Fehler_ABL</t>
  </si>
  <si>
    <t>Fehler_AUL</t>
  </si>
  <si>
    <t>Fehler_FOL</t>
  </si>
  <si>
    <t>Fehler_ZUL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</si>
</sst>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tabSelected="1" topLeftCell="AI1" workbookViewId="0">
      <selection activeCell="AP2" sqref="AP2"/>
    </sheetView>
  </sheetViews>
  <sheetFormatPr baseColWidth="10" defaultRowHeight="15" x14ac:dyDescent="0.25"/>
  <cols>
    <col min="1" max="1" width="22.5703125" customWidth="1"/>
    <col min="39" max="42" width="11.42578125" customWidth="1"/>
    <col min="45" max="46" width="11.425781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49</v>
      </c>
      <c r="L1" t="s">
        <v>50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51</v>
      </c>
      <c r="V1" t="s">
        <v>52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53</v>
      </c>
      <c r="AG1" t="s">
        <v>56</v>
      </c>
      <c r="AH1" t="s">
        <v>57</v>
      </c>
      <c r="AI1" t="s">
        <v>58</v>
      </c>
      <c r="AJ1" t="s">
        <v>59</v>
      </c>
      <c r="AL1" t="s">
        <v>67</v>
      </c>
      <c r="AN1" t="s">
        <v>69</v>
      </c>
      <c r="AO1" t="s">
        <v>68</v>
      </c>
      <c r="AP1" t="s">
        <v>61</v>
      </c>
      <c r="AQ1" t="s">
        <v>59</v>
      </c>
      <c r="AU1" t="s">
        <v>66</v>
      </c>
      <c r="AZ1" t="s">
        <v>70</v>
      </c>
      <c r="BA1" t="s">
        <v>71</v>
      </c>
      <c r="BB1" t="s">
        <v>72</v>
      </c>
      <c r="BC1" t="s">
        <v>73</v>
      </c>
    </row>
    <row r="2" spans="1:55" x14ac:dyDescent="0.25">
      <c r="A2" t="s">
        <v>8</v>
      </c>
      <c r="B2">
        <v>15.780999999999997</v>
      </c>
      <c r="C2">
        <v>20.899499999999996</v>
      </c>
      <c r="D2">
        <v>20.392923180530609</v>
      </c>
      <c r="E2">
        <v>16.599497606235833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44.790826636381922</v>
      </c>
      <c r="K2">
        <v>49.837080958101552</v>
      </c>
      <c r="L2">
        <v>6.6415234308272271E-3</v>
      </c>
      <c r="M2">
        <v>8.1080672448618357E-3</v>
      </c>
      <c r="N2">
        <v>6.8099616747507481E-3</v>
      </c>
      <c r="O2">
        <v>7.0047358184451673E-3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0.35760232039617934</v>
      </c>
      <c r="AA2">
        <v>1.1055155708923454E-3</v>
      </c>
      <c r="AB2">
        <v>50.530268129724377</v>
      </c>
      <c r="AC2">
        <v>0.15699369105790964</v>
      </c>
      <c r="AD2">
        <v>0.11485387774411636</v>
      </c>
      <c r="AE2">
        <v>0.90103021989462007</v>
      </c>
      <c r="AG2">
        <f>B2-D2</f>
        <v>-4.6119231805306118</v>
      </c>
      <c r="AH2">
        <f>C2-E2</f>
        <v>4.3000023937641636</v>
      </c>
      <c r="AI2">
        <f>AG2+AH2</f>
        <v>-0.31192078676644819</v>
      </c>
      <c r="AJ2">
        <f>ABS($AI2/MIN(ABS($AG2),ABS($AH2)))*100</f>
        <v>7.2539677470597166</v>
      </c>
      <c r="AK2">
        <f>ABS($AI2/MAX(ABS($AG2),ABS($AH2)))*100</f>
        <v>6.7633560785060833</v>
      </c>
      <c r="AL2">
        <f>0.043*4*100/MAX(AG2:AH2)</f>
        <v>3.9999977732438778</v>
      </c>
      <c r="AN2">
        <f>L2-N2</f>
        <v>-1.6843824392352106E-4</v>
      </c>
      <c r="AO2">
        <f>M2-O2</f>
        <v>1.1033314264166684E-3</v>
      </c>
      <c r="AP2">
        <f t="shared" ref="AP2:AP23" si="0">AN2+AO2</f>
        <v>9.3489318249314734E-4</v>
      </c>
      <c r="AQ2">
        <f t="shared" ref="AQ2:AQ23" si="1">ABS(AP2/MIN(AN2:AO2))*100</f>
        <v>555.03617273380814</v>
      </c>
      <c r="AR2">
        <f>ABS(AP2/MAX(AN2:AO2))*100</f>
        <v>84.733667519055061</v>
      </c>
      <c r="AU2">
        <v>5.1374920714523968</v>
      </c>
      <c r="AV2">
        <f>AU2*100/(MAX(AN2:AO2)*1000)</f>
        <v>465.63452725511729</v>
      </c>
      <c r="AX2">
        <f>(BA2+BC2)/1000/AN2*100</f>
        <v>-1476.9478617033569</v>
      </c>
      <c r="AY2">
        <f>(AZ2+BB2)/1000/AO2*100</f>
        <v>240.15875611727586</v>
      </c>
      <c r="AZ2">
        <v>1.5121629591630079</v>
      </c>
      <c r="BA2">
        <v>1.0810308765046084</v>
      </c>
      <c r="BB2">
        <v>1.13758407037026</v>
      </c>
      <c r="BC2">
        <v>1.4067141654145208</v>
      </c>
    </row>
    <row r="3" spans="1:55" x14ac:dyDescent="0.25">
      <c r="A3" t="s">
        <v>9</v>
      </c>
      <c r="B3">
        <v>11.351499999999998</v>
      </c>
      <c r="C3">
        <v>20.789499999999997</v>
      </c>
      <c r="D3">
        <v>18.933427529414963</v>
      </c>
      <c r="E3">
        <v>13.012969056235828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43.536779077186175</v>
      </c>
      <c r="K3">
        <v>58.329871777889863</v>
      </c>
      <c r="L3">
        <v>4.5944950398670147E-3</v>
      </c>
      <c r="M3">
        <v>8.1652615445928396E-3</v>
      </c>
      <c r="N3">
        <v>6.0381177271044235E-3</v>
      </c>
      <c r="O3">
        <v>6.2804180804973686E-3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6.4413455859490223E-2</v>
      </c>
      <c r="AA3">
        <v>5.3652413371287908E-3</v>
      </c>
      <c r="AB3">
        <v>8.9805377226913468</v>
      </c>
      <c r="AC3">
        <v>0.75176320435524036</v>
      </c>
      <c r="AD3">
        <v>0.4042892990417627</v>
      </c>
      <c r="AE3">
        <v>0.803340488388956</v>
      </c>
      <c r="AG3">
        <f t="shared" ref="AG3:AG24" si="2">B3-D3</f>
        <v>-7.5819275294149655</v>
      </c>
      <c r="AH3">
        <f t="shared" ref="AH3:AH24" si="3">C3-E3</f>
        <v>7.7765309437641683</v>
      </c>
      <c r="AI3">
        <f t="shared" ref="AI3:AI24" si="4">AG3+AH3</f>
        <v>0.19460341434920281</v>
      </c>
      <c r="AJ3">
        <f t="shared" ref="AJ3:AJ24" si="5">ABS($AI3/MIN(ABS($AG3),ABS($AH3)))*100</f>
        <v>2.5666746825819207</v>
      </c>
      <c r="AK3">
        <f t="shared" ref="AK3:AK24" si="6">ABS($AI3/MAX(ABS($AG3),ABS($AH3)))*100</f>
        <v>2.5024450588118738</v>
      </c>
      <c r="AL3">
        <f t="shared" ref="AL3:AL24" si="7">0.043*4*100/MAX(AG3:AH3)</f>
        <v>2.2117831362572158</v>
      </c>
      <c r="AN3">
        <f t="shared" ref="AN3:AN24" si="8">L3-N3</f>
        <v>-1.4436226872374088E-3</v>
      </c>
      <c r="AO3">
        <f t="shared" ref="AO3:AO24" si="9">M3-O3</f>
        <v>1.884843464095471E-3</v>
      </c>
      <c r="AP3">
        <f t="shared" si="0"/>
        <v>4.4122077685806223E-4</v>
      </c>
      <c r="AQ3">
        <f t="shared" si="1"/>
        <v>30.563441594451884</v>
      </c>
      <c r="AR3">
        <f t="shared" ref="AR3:AR24" si="10">ABS(AP3/MAX(AN3:AO3))*100</f>
        <v>23.408881706248341</v>
      </c>
      <c r="AU3">
        <v>4.5232069929197012</v>
      </c>
      <c r="AV3">
        <f t="shared" ref="AV3:AV24" si="11">AU3*100/(MAX(AN3:AO3)*1000)</f>
        <v>239.97785912106875</v>
      </c>
      <c r="AZ3">
        <v>1.5079733818325907</v>
      </c>
      <c r="BA3">
        <v>0.79902089663051823</v>
      </c>
      <c r="BB3">
        <v>0.94327571474889893</v>
      </c>
      <c r="BC3">
        <v>1.2729369997076931</v>
      </c>
    </row>
    <row r="4" spans="1:55" x14ac:dyDescent="0.25">
      <c r="A4" t="s">
        <v>10</v>
      </c>
      <c r="B4">
        <v>20.106500000000004</v>
      </c>
      <c r="C4">
        <v>21.011499999999995</v>
      </c>
      <c r="D4">
        <v>21.776918938367352</v>
      </c>
      <c r="E4">
        <v>20.077402756235827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48.29541480886234</v>
      </c>
      <c r="K4">
        <v>44.731094196540447</v>
      </c>
      <c r="L4">
        <v>9.2820070165927169E-3</v>
      </c>
      <c r="M4">
        <v>8.3281585869635182E-3</v>
      </c>
      <c r="N4">
        <v>8.0098369000402778E-3</v>
      </c>
      <c r="O4">
        <v>8.0950626806550966E-3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6.913576204691644</v>
      </c>
      <c r="AA4">
        <v>6.1941698000672389E-2</v>
      </c>
      <c r="AB4">
        <v>988.93977614133837</v>
      </c>
      <c r="AC4">
        <v>8.9046377991168946</v>
      </c>
      <c r="AD4">
        <v>1.3349852157509317</v>
      </c>
      <c r="AE4">
        <v>1.8475128231718065</v>
      </c>
      <c r="AG4">
        <f t="shared" si="2"/>
        <v>-1.670418938367348</v>
      </c>
      <c r="AH4">
        <f t="shared" si="3"/>
        <v>0.93409724376416747</v>
      </c>
      <c r="AI4">
        <f t="shared" si="4"/>
        <v>-0.73632169460318053</v>
      </c>
      <c r="AJ4">
        <f t="shared" si="5"/>
        <v>78.827092095465005</v>
      </c>
      <c r="AK4">
        <f t="shared" si="6"/>
        <v>44.080061455891688</v>
      </c>
      <c r="AL4">
        <f t="shared" si="7"/>
        <v>18.413500430306915</v>
      </c>
      <c r="AM4" t="s">
        <v>54</v>
      </c>
      <c r="AN4">
        <f t="shared" si="8"/>
        <v>1.2721701165524391E-3</v>
      </c>
      <c r="AO4">
        <f t="shared" si="9"/>
        <v>2.3309590630842154E-4</v>
      </c>
      <c r="AP4">
        <f t="shared" si="0"/>
        <v>1.5052660228608607E-3</v>
      </c>
      <c r="AQ4">
        <f t="shared" si="1"/>
        <v>645.77111056989713</v>
      </c>
      <c r="AR4">
        <f t="shared" si="10"/>
        <v>118.32269939967681</v>
      </c>
      <c r="AS4" t="s">
        <v>64</v>
      </c>
      <c r="AU4">
        <v>5.9116449447499058</v>
      </c>
      <c r="AV4">
        <f t="shared" si="11"/>
        <v>464.68981371535199</v>
      </c>
      <c r="AZ4">
        <v>1.5319492390260265</v>
      </c>
      <c r="BA4">
        <v>1.4341495825537407</v>
      </c>
      <c r="BB4">
        <v>1.3785029927090775</v>
      </c>
      <c r="BC4">
        <v>1.5670431304610606</v>
      </c>
    </row>
    <row r="5" spans="1:55" x14ac:dyDescent="0.25">
      <c r="A5" t="s">
        <v>11</v>
      </c>
      <c r="B5">
        <v>15.824761904761907</v>
      </c>
      <c r="C5">
        <v>20.891428571428566</v>
      </c>
      <c r="D5">
        <v>20.393256461678003</v>
      </c>
      <c r="E5">
        <v>16.646894875283451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37.451509633223964</v>
      </c>
      <c r="K5">
        <v>44.353027600982116</v>
      </c>
      <c r="L5">
        <v>4.4116924136112937E-3</v>
      </c>
      <c r="M5">
        <v>8.1972200992609812E-3</v>
      </c>
      <c r="N5">
        <v>5.6840189724643901E-3</v>
      </c>
      <c r="O5">
        <v>6.248031915998712E-3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0.35663878863981152</v>
      </c>
      <c r="AA5">
        <v>3.8716767534354387E-3</v>
      </c>
      <c r="AB5">
        <v>50.513644748295796</v>
      </c>
      <c r="AC5">
        <v>0.55111887120695657</v>
      </c>
      <c r="AD5">
        <v>0.33610282753347098</v>
      </c>
      <c r="AE5">
        <v>0.90167655728607299</v>
      </c>
      <c r="AG5">
        <f t="shared" si="2"/>
        <v>-4.5684945569160966</v>
      </c>
      <c r="AH5">
        <f t="shared" si="3"/>
        <v>4.2445336961451154</v>
      </c>
      <c r="AI5">
        <f t="shared" si="4"/>
        <v>-0.32396086077098118</v>
      </c>
      <c r="AJ5">
        <f t="shared" si="5"/>
        <v>7.6324252311909397</v>
      </c>
      <c r="AK5">
        <f t="shared" si="6"/>
        <v>7.0911950695124997</v>
      </c>
      <c r="AL5">
        <f t="shared" si="7"/>
        <v>4.0522708102473155</v>
      </c>
      <c r="AN5">
        <f t="shared" si="8"/>
        <v>-1.2723265588530965E-3</v>
      </c>
      <c r="AO5">
        <f t="shared" si="9"/>
        <v>1.9491881832622692E-3</v>
      </c>
      <c r="AP5">
        <f t="shared" si="0"/>
        <v>6.7686162440917276E-4</v>
      </c>
      <c r="AQ5">
        <f t="shared" si="1"/>
        <v>53.198734216419318</v>
      </c>
      <c r="AR5">
        <f t="shared" si="10"/>
        <v>34.725309245223293</v>
      </c>
      <c r="AU5">
        <v>4.9455785642637942</v>
      </c>
      <c r="AV5">
        <f t="shared" si="11"/>
        <v>253.72504341713176</v>
      </c>
      <c r="AZ5">
        <v>1.5165760054679243</v>
      </c>
      <c r="BA5">
        <v>0.97949014929950717</v>
      </c>
      <c r="BB5">
        <v>1.1049034024194255</v>
      </c>
      <c r="BC5">
        <v>1.344609007076937</v>
      </c>
    </row>
    <row r="6" spans="1:55" x14ac:dyDescent="0.25">
      <c r="A6" t="s">
        <v>12</v>
      </c>
      <c r="B6">
        <v>15.838571428571429</v>
      </c>
      <c r="C6">
        <v>20.958095238095233</v>
      </c>
      <c r="D6">
        <v>20.428970800609004</v>
      </c>
      <c r="E6">
        <v>16.669600637188211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55.089832415945807</v>
      </c>
      <c r="K6">
        <v>59.215882025744548</v>
      </c>
      <c r="L6">
        <v>9.2611949408466128E-3</v>
      </c>
      <c r="M6">
        <v>8.7677238112303119E-3</v>
      </c>
      <c r="N6">
        <v>8.4159234190542762E-3</v>
      </c>
      <c r="O6">
        <v>8.3840207986135892E-3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0.34801518505860563</v>
      </c>
      <c r="AA6">
        <v>7.7800623664820059E-2</v>
      </c>
      <c r="AB6">
        <v>49.057708865602379</v>
      </c>
      <c r="AC6">
        <v>11.021944190141138</v>
      </c>
      <c r="AD6">
        <v>1.7137477002179771</v>
      </c>
      <c r="AE6">
        <v>0.89708439382031946</v>
      </c>
      <c r="AG6">
        <f t="shared" si="2"/>
        <v>-4.5903993720375755</v>
      </c>
      <c r="AH6">
        <f t="shared" si="3"/>
        <v>4.2884946009070219</v>
      </c>
      <c r="AI6">
        <f t="shared" si="4"/>
        <v>-0.30190477113055358</v>
      </c>
      <c r="AJ6">
        <f t="shared" si="5"/>
        <v>7.0398776080235788</v>
      </c>
      <c r="AK6">
        <f t="shared" si="6"/>
        <v>6.576873745879432</v>
      </c>
      <c r="AL6">
        <f t="shared" si="7"/>
        <v>4.0107314105892025</v>
      </c>
      <c r="AN6">
        <f t="shared" si="8"/>
        <v>8.4527152179233664E-4</v>
      </c>
      <c r="AO6">
        <f t="shared" si="9"/>
        <v>3.8370301261672277E-4</v>
      </c>
      <c r="AP6">
        <f t="shared" si="0"/>
        <v>1.2289745344090594E-3</v>
      </c>
      <c r="AQ6">
        <f t="shared" si="1"/>
        <v>320.29316789249975</v>
      </c>
      <c r="AR6">
        <f t="shared" si="10"/>
        <v>145.39405418546559</v>
      </c>
      <c r="AT6" t="s">
        <v>60</v>
      </c>
      <c r="AU6">
        <v>5.4620119109421594</v>
      </c>
      <c r="AV6">
        <f t="shared" si="11"/>
        <v>646.18430529403861</v>
      </c>
      <c r="AZ6">
        <v>1.5528078971373527</v>
      </c>
      <c r="BA6">
        <v>1.2061000080482218</v>
      </c>
      <c r="BB6">
        <v>1.2050597221814063</v>
      </c>
      <c r="BC6">
        <v>1.4980442835751782</v>
      </c>
    </row>
    <row r="7" spans="1:55" x14ac:dyDescent="0.25">
      <c r="A7" t="s">
        <v>13</v>
      </c>
      <c r="B7">
        <v>16.380833333333332</v>
      </c>
      <c r="C7">
        <v>20.83124999999999</v>
      </c>
      <c r="D7">
        <v>21.122839174569162</v>
      </c>
      <c r="E7">
        <v>16.911402714569171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45.488668299057444</v>
      </c>
      <c r="K7">
        <v>46.941119733017651</v>
      </c>
      <c r="L7">
        <v>6.5540854245109284E-3</v>
      </c>
      <c r="M7">
        <v>8.1938031020307514E-3</v>
      </c>
      <c r="N7">
        <v>7.2390728786872957E-3</v>
      </c>
      <c r="O7">
        <v>6.7468322074378953E-3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0.70054804076613719</v>
      </c>
      <c r="AA7">
        <v>5.6120590337686614E-3</v>
      </c>
      <c r="AB7">
        <v>99.203638701737319</v>
      </c>
      <c r="AC7">
        <v>0.79868949391492916</v>
      </c>
      <c r="AD7">
        <v>0.41774719121919468</v>
      </c>
      <c r="AE7">
        <v>1.065519522419812</v>
      </c>
      <c r="AG7">
        <f t="shared" si="2"/>
        <v>-4.7420058412358301</v>
      </c>
      <c r="AH7">
        <f t="shared" si="3"/>
        <v>3.9198472854308193</v>
      </c>
      <c r="AI7">
        <f t="shared" si="4"/>
        <v>-0.82215855580501085</v>
      </c>
      <c r="AJ7">
        <f t="shared" si="5"/>
        <v>20.974249656632981</v>
      </c>
      <c r="AK7">
        <f t="shared" si="6"/>
        <v>17.33778032611502</v>
      </c>
      <c r="AL7">
        <f t="shared" si="7"/>
        <v>4.3879260459784968</v>
      </c>
      <c r="AM7" t="s">
        <v>55</v>
      </c>
      <c r="AN7">
        <f t="shared" si="8"/>
        <v>-6.8498745417636727E-4</v>
      </c>
      <c r="AO7">
        <f t="shared" si="9"/>
        <v>1.4469708945928561E-3</v>
      </c>
      <c r="AP7">
        <f t="shared" si="0"/>
        <v>7.619834404164888E-4</v>
      </c>
      <c r="AQ7">
        <f t="shared" si="1"/>
        <v>111.24049583254074</v>
      </c>
      <c r="AR7">
        <f t="shared" si="10"/>
        <v>52.660592086815484</v>
      </c>
      <c r="AU7">
        <v>5.2385120378620762</v>
      </c>
      <c r="AV7">
        <f t="shared" si="11"/>
        <v>362.03299302271535</v>
      </c>
      <c r="AZ7">
        <v>1.5123509997852953</v>
      </c>
      <c r="BA7">
        <v>1.1058950721117937</v>
      </c>
      <c r="BB7">
        <v>1.1412787706610339</v>
      </c>
      <c r="BC7">
        <v>1.4789871953039531</v>
      </c>
    </row>
    <row r="8" spans="1:55" x14ac:dyDescent="0.25">
      <c r="A8" t="s">
        <v>14</v>
      </c>
      <c r="B8">
        <v>16.38</v>
      </c>
      <c r="C8">
        <v>20.83428571</v>
      </c>
      <c r="D8">
        <v>21.147541561797858</v>
      </c>
      <c r="E8">
        <v>16.914526022116824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39.915328073661577</v>
      </c>
      <c r="K8">
        <v>39.311395451747437</v>
      </c>
      <c r="L8">
        <v>4.2280651989893038E-3</v>
      </c>
      <c r="M8">
        <v>8.3187531333456521E-3</v>
      </c>
      <c r="N8">
        <v>6.3528160405259158E-3</v>
      </c>
      <c r="O8">
        <v>5.6415662536537367E-3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0.70384906482893272</v>
      </c>
      <c r="AA8">
        <v>8.7723972991811203E-3</v>
      </c>
      <c r="AB8">
        <v>99.901665493251429</v>
      </c>
      <c r="AC8">
        <v>1.2513463895466601</v>
      </c>
      <c r="AD8">
        <v>0.51941161868924923</v>
      </c>
      <c r="AE8">
        <v>1.0703268429985509</v>
      </c>
      <c r="AG8">
        <f t="shared" si="2"/>
        <v>-4.7675415617978594</v>
      </c>
      <c r="AH8">
        <f t="shared" si="3"/>
        <v>3.9197596878831753</v>
      </c>
      <c r="AI8">
        <f t="shared" si="4"/>
        <v>-0.84778187391468407</v>
      </c>
      <c r="AJ8">
        <f t="shared" si="5"/>
        <v>21.62841453100712</v>
      </c>
      <c r="AK8">
        <f t="shared" si="6"/>
        <v>17.782369863493798</v>
      </c>
      <c r="AL8">
        <f t="shared" si="7"/>
        <v>4.3880241059595866</v>
      </c>
      <c r="AM8" t="s">
        <v>55</v>
      </c>
      <c r="AN8">
        <f t="shared" si="8"/>
        <v>-2.124750841536612E-3</v>
      </c>
      <c r="AO8">
        <f t="shared" si="9"/>
        <v>2.6771868796919155E-3</v>
      </c>
      <c r="AP8">
        <f t="shared" si="0"/>
        <v>5.5243603815530347E-4</v>
      </c>
      <c r="AQ8">
        <f t="shared" si="1"/>
        <v>26.000038562440746</v>
      </c>
      <c r="AR8">
        <f t="shared" si="10"/>
        <v>20.634944924684394</v>
      </c>
      <c r="AU8">
        <v>5.0396923419094275</v>
      </c>
      <c r="AV8">
        <f t="shared" si="11"/>
        <v>188.24581803155198</v>
      </c>
      <c r="AZ8">
        <v>1.519499722037545</v>
      </c>
      <c r="BA8">
        <v>0.99822911114319879</v>
      </c>
      <c r="BB8">
        <v>1.0904053382116841</v>
      </c>
      <c r="BC8">
        <v>1.431558170517</v>
      </c>
    </row>
    <row r="9" spans="1:55" x14ac:dyDescent="0.25">
      <c r="A9" t="s">
        <v>15</v>
      </c>
      <c r="B9">
        <v>16.340000000000003</v>
      </c>
      <c r="C9">
        <v>20.508095238095237</v>
      </c>
      <c r="D9">
        <v>20.880874604612888</v>
      </c>
      <c r="E9">
        <v>16.862325494331063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53.038442997975544</v>
      </c>
      <c r="K9">
        <v>47.8524410918833</v>
      </c>
      <c r="L9">
        <v>4.243693014295463E-3</v>
      </c>
      <c r="M9">
        <v>1.1550235215514296E-2</v>
      </c>
      <c r="N9">
        <v>8.3303203368673192E-3</v>
      </c>
      <c r="O9">
        <v>6.8544224352248178E-3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0.72724702109079997</v>
      </c>
      <c r="AA9">
        <v>1.0522004455321976E-2</v>
      </c>
      <c r="AB9">
        <v>103.20681579113756</v>
      </c>
      <c r="AC9">
        <v>1.5006899400080882</v>
      </c>
      <c r="AD9">
        <v>0.55931071223952555</v>
      </c>
      <c r="AE9">
        <v>1.0894363840611296</v>
      </c>
      <c r="AG9">
        <f t="shared" si="2"/>
        <v>-4.5408746046128847</v>
      </c>
      <c r="AH9">
        <f t="shared" si="3"/>
        <v>3.6457697437641734</v>
      </c>
      <c r="AI9">
        <f t="shared" si="4"/>
        <v>-0.89510486084871133</v>
      </c>
      <c r="AJ9">
        <f t="shared" si="5"/>
        <v>24.551875838558477</v>
      </c>
      <c r="AK9">
        <f t="shared" si="6"/>
        <v>19.712168663266141</v>
      </c>
      <c r="AL9">
        <f t="shared" si="7"/>
        <v>4.7177965721558142</v>
      </c>
      <c r="AM9" t="s">
        <v>55</v>
      </c>
      <c r="AN9">
        <f t="shared" si="8"/>
        <v>-4.0866273225718562E-3</v>
      </c>
      <c r="AO9">
        <f t="shared" si="9"/>
        <v>4.6958127802894786E-3</v>
      </c>
      <c r="AP9">
        <f t="shared" si="0"/>
        <v>6.0918545771762242E-4</v>
      </c>
      <c r="AQ9">
        <f t="shared" si="1"/>
        <v>14.906802349039278</v>
      </c>
      <c r="AR9">
        <f t="shared" si="10"/>
        <v>12.972950290408905</v>
      </c>
      <c r="AU9">
        <v>5.342153707188654</v>
      </c>
      <c r="AV9">
        <f t="shared" si="11"/>
        <v>113.76419710794627</v>
      </c>
      <c r="AZ9">
        <v>1.6781554148182578</v>
      </c>
      <c r="BA9">
        <v>0.99695783718912345</v>
      </c>
      <c r="BB9">
        <v>1.1437732113397727</v>
      </c>
      <c r="BC9">
        <v>1.5232672438414994</v>
      </c>
    </row>
    <row r="10" spans="1:55" x14ac:dyDescent="0.25">
      <c r="A10" t="s">
        <v>16</v>
      </c>
      <c r="B10">
        <v>15.817</v>
      </c>
      <c r="C10">
        <v>20.546500000000002</v>
      </c>
      <c r="D10">
        <v>20.180922788884356</v>
      </c>
      <c r="E10">
        <v>16.60162970623583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45.824293771701477</v>
      </c>
      <c r="K10">
        <v>54.263273696669977</v>
      </c>
      <c r="L10">
        <v>4.3239793505385014E-3</v>
      </c>
      <c r="M10">
        <v>1.1178361885351222E-2</v>
      </c>
      <c r="N10">
        <v>6.8771014317248668E-3</v>
      </c>
      <c r="O10">
        <v>7.6356888541110699E-3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0.41476566697302653</v>
      </c>
      <c r="AA10">
        <v>4.5730265047422714E-3</v>
      </c>
      <c r="AB10">
        <v>58.750178642328905</v>
      </c>
      <c r="AC10">
        <v>0.65099278028651641</v>
      </c>
      <c r="AD10">
        <v>0.37248024431366566</v>
      </c>
      <c r="AE10">
        <v>0.92270277807048395</v>
      </c>
      <c r="AG10">
        <f t="shared" si="2"/>
        <v>-4.3639227888843557</v>
      </c>
      <c r="AH10">
        <f t="shared" si="3"/>
        <v>3.944870293764172</v>
      </c>
      <c r="AI10">
        <f t="shared" si="4"/>
        <v>-0.41905249512018372</v>
      </c>
      <c r="AJ10">
        <f t="shared" si="5"/>
        <v>10.622719225587677</v>
      </c>
      <c r="AK10">
        <f t="shared" si="6"/>
        <v>9.6026560366187237</v>
      </c>
      <c r="AL10">
        <f t="shared" si="7"/>
        <v>4.3600926568330491</v>
      </c>
      <c r="AN10">
        <f t="shared" si="8"/>
        <v>-2.5531220811863655E-3</v>
      </c>
      <c r="AO10">
        <f t="shared" si="9"/>
        <v>3.5426730312401525E-3</v>
      </c>
      <c r="AP10">
        <f t="shared" si="0"/>
        <v>9.8955095005378701E-4</v>
      </c>
      <c r="AQ10">
        <f t="shared" si="1"/>
        <v>38.758465854244228</v>
      </c>
      <c r="AR10">
        <f t="shared" si="10"/>
        <v>27.932325149052311</v>
      </c>
      <c r="AU10">
        <v>5.1985696114643467</v>
      </c>
      <c r="AV10">
        <f t="shared" si="11"/>
        <v>146.74144538945862</v>
      </c>
      <c r="AZ10">
        <v>1.6598692005520799</v>
      </c>
      <c r="BA10">
        <v>0.97504981842800564</v>
      </c>
      <c r="BB10">
        <v>1.1669541240871788</v>
      </c>
      <c r="BC10">
        <v>1.3966964683970826</v>
      </c>
    </row>
    <row r="11" spans="1:55" x14ac:dyDescent="0.25">
      <c r="A11" t="s">
        <v>17</v>
      </c>
      <c r="B11">
        <v>29.31</v>
      </c>
      <c r="C11">
        <v>20.864761900000001</v>
      </c>
      <c r="D11">
        <v>24.388480954522183</v>
      </c>
      <c r="E11">
        <v>27.407269878325828</v>
      </c>
      <c r="F11">
        <v>23.292380949999998</v>
      </c>
      <c r="G11">
        <v>26.353809519999999</v>
      </c>
      <c r="H11">
        <v>33.392038917089486</v>
      </c>
      <c r="I11">
        <v>71.770985278796445</v>
      </c>
      <c r="J11">
        <v>49.272603769154543</v>
      </c>
      <c r="K11">
        <v>33.683812641742314</v>
      </c>
      <c r="L11">
        <v>1.149855352421169E-2</v>
      </c>
      <c r="M11">
        <v>1.1314633092246411E-2</v>
      </c>
      <c r="N11">
        <v>9.5951992664407813E-3</v>
      </c>
      <c r="O11">
        <v>1.0182119274539322E-2</v>
      </c>
      <c r="P11">
        <v>23.318571429999999</v>
      </c>
      <c r="Q11">
        <v>23.228571429999999</v>
      </c>
      <c r="R11">
        <v>23.225714289999999</v>
      </c>
      <c r="S11">
        <v>23.63047619</v>
      </c>
      <c r="T11">
        <v>24.766190479999999</v>
      </c>
      <c r="U11">
        <v>27.277142860000001</v>
      </c>
      <c r="V11">
        <v>26.631428570000001</v>
      </c>
      <c r="W11">
        <v>25.660952380000001</v>
      </c>
      <c r="X11">
        <v>26.342380949999999</v>
      </c>
      <c r="Y11">
        <v>28.394761899999999</v>
      </c>
      <c r="Z11">
        <v>1.1588373965337758E-2</v>
      </c>
      <c r="AA11">
        <v>3779.2056497535873</v>
      </c>
      <c r="AB11">
        <v>1.7059140978594625</v>
      </c>
      <c r="AC11">
        <v>559115.12840266293</v>
      </c>
      <c r="AD11">
        <v>10.350673857250044</v>
      </c>
      <c r="AE11">
        <v>0.58286267693598426</v>
      </c>
      <c r="AG11">
        <f t="shared" si="2"/>
        <v>4.9215190454778153</v>
      </c>
      <c r="AH11">
        <f t="shared" si="3"/>
        <v>-6.5425079783258262</v>
      </c>
      <c r="AI11">
        <f t="shared" si="4"/>
        <v>-1.6209889328480109</v>
      </c>
      <c r="AJ11">
        <f t="shared" si="5"/>
        <v>32.936760334951302</v>
      </c>
      <c r="AK11">
        <f t="shared" si="6"/>
        <v>24.776262225710095</v>
      </c>
      <c r="AL11">
        <f t="shared" si="7"/>
        <v>3.4948559257947776</v>
      </c>
      <c r="AM11" t="s">
        <v>55</v>
      </c>
      <c r="AN11">
        <f t="shared" si="8"/>
        <v>1.9033542577709082E-3</v>
      </c>
      <c r="AO11">
        <f t="shared" si="9"/>
        <v>1.1325138177070895E-3</v>
      </c>
      <c r="AP11">
        <f t="shared" si="0"/>
        <v>3.0358680754779977E-3</v>
      </c>
      <c r="AQ11">
        <f t="shared" si="1"/>
        <v>268.06455056102345</v>
      </c>
      <c r="AR11">
        <f t="shared" si="10"/>
        <v>159.50094750272186</v>
      </c>
      <c r="AT11" t="s">
        <v>62</v>
      </c>
      <c r="AU11">
        <v>7.8162265751958149</v>
      </c>
      <c r="AV11">
        <f t="shared" si="11"/>
        <v>410.6553755447344</v>
      </c>
      <c r="AZ11">
        <v>1.6888496154554971</v>
      </c>
      <c r="BA11">
        <v>2.2557477488146263</v>
      </c>
      <c r="BB11">
        <v>2.0178889359298022</v>
      </c>
      <c r="BC11">
        <v>1.8537402749958898</v>
      </c>
    </row>
    <row r="12" spans="1:55" x14ac:dyDescent="0.25">
      <c r="A12" t="s">
        <v>18</v>
      </c>
      <c r="B12">
        <v>-8.5766666669999996</v>
      </c>
      <c r="C12">
        <v>20.492857140000002</v>
      </c>
      <c r="D12">
        <v>12.677090154486553</v>
      </c>
      <c r="E12">
        <v>-2.6730067438564724</v>
      </c>
      <c r="F12">
        <v>11.073809519999999</v>
      </c>
      <c r="G12">
        <v>0.97714285700000003</v>
      </c>
      <c r="H12">
        <v>63.46807494634912</v>
      </c>
      <c r="I12">
        <v>17.442041788436004</v>
      </c>
      <c r="J12">
        <v>21.148649182869882</v>
      </c>
      <c r="K12">
        <v>57.66618418057945</v>
      </c>
      <c r="L12">
        <v>1.1764356522016366E-3</v>
      </c>
      <c r="M12">
        <v>2.6506400195747785E-3</v>
      </c>
      <c r="N12">
        <v>1.9523350527178829E-3</v>
      </c>
      <c r="O12">
        <v>1.7762366110392854E-3</v>
      </c>
      <c r="P12">
        <v>11.60714286</v>
      </c>
      <c r="Q12">
        <v>7.8709523810000004</v>
      </c>
      <c r="R12">
        <v>11.400476189999999</v>
      </c>
      <c r="S12">
        <v>9.6828571429999997</v>
      </c>
      <c r="T12">
        <v>6.6985714290000002</v>
      </c>
      <c r="U12">
        <v>-1.3438095240000001</v>
      </c>
      <c r="V12">
        <v>1.11952381</v>
      </c>
      <c r="W12">
        <v>5.5685714290000004</v>
      </c>
      <c r="X12">
        <v>-1.2152380949999999</v>
      </c>
      <c r="Y12">
        <v>-5.3571428570000004</v>
      </c>
      <c r="Z12">
        <v>3.2633473758224167E-2</v>
      </c>
      <c r="AA12">
        <v>9.8960894555571929E-3</v>
      </c>
      <c r="AB12">
        <v>4.245518429008845</v>
      </c>
      <c r="AC12">
        <v>1.2938892323358757</v>
      </c>
      <c r="AD12">
        <v>0.52631739376732911</v>
      </c>
      <c r="AE12">
        <v>0.73113536233326959</v>
      </c>
      <c r="AG12">
        <f t="shared" si="2"/>
        <v>-21.253756821486554</v>
      </c>
      <c r="AH12">
        <f t="shared" si="3"/>
        <v>23.165863883856474</v>
      </c>
      <c r="AI12">
        <f t="shared" si="4"/>
        <v>1.9121070623699197</v>
      </c>
      <c r="AJ12">
        <f t="shared" si="5"/>
        <v>8.9965603654449868</v>
      </c>
      <c r="AK12">
        <f t="shared" si="6"/>
        <v>8.2539855709952779</v>
      </c>
      <c r="AL12">
        <f t="shared" si="7"/>
        <v>0.74247177166512279</v>
      </c>
      <c r="AN12">
        <f t="shared" si="8"/>
        <v>-7.7589940051624629E-4</v>
      </c>
      <c r="AO12">
        <f t="shared" si="9"/>
        <v>8.7440340853549314E-4</v>
      </c>
      <c r="AP12">
        <f t="shared" si="0"/>
        <v>9.8504008019246851E-5</v>
      </c>
      <c r="AQ12">
        <f t="shared" si="1"/>
        <v>12.695461287082708</v>
      </c>
      <c r="AR12">
        <f t="shared" si="10"/>
        <v>11.265281797589019</v>
      </c>
      <c r="AU12">
        <v>2.4383066420660615</v>
      </c>
      <c r="AV12">
        <f t="shared" si="11"/>
        <v>278.8537439658308</v>
      </c>
      <c r="AZ12">
        <v>1.1846885731238972</v>
      </c>
      <c r="BA12">
        <v>0.20494563521542969</v>
      </c>
      <c r="BB12">
        <v>0.31200074708325909</v>
      </c>
      <c r="BC12">
        <v>0.73667168664347549</v>
      </c>
    </row>
    <row r="13" spans="1:55" x14ac:dyDescent="0.25">
      <c r="A13" t="s">
        <v>19</v>
      </c>
      <c r="B13">
        <v>-8.6142857142857139</v>
      </c>
      <c r="C13">
        <v>20.444285714285712</v>
      </c>
      <c r="D13">
        <v>12.676613950126336</v>
      </c>
      <c r="E13">
        <v>-2.6887711723356014</v>
      </c>
      <c r="F13">
        <v>11.040476190476191</v>
      </c>
      <c r="G13">
        <v>0.97714285714285731</v>
      </c>
      <c r="H13">
        <v>63.242494378132555</v>
      </c>
      <c r="I13">
        <v>25.684925412378263</v>
      </c>
      <c r="J13">
        <v>26.225381331025737</v>
      </c>
      <c r="K13">
        <v>78.59149147300954</v>
      </c>
      <c r="L13">
        <v>1.1683733839140827E-3</v>
      </c>
      <c r="M13">
        <v>3.8993904987478334E-3</v>
      </c>
      <c r="N13">
        <v>2.4227425244305019E-3</v>
      </c>
      <c r="O13">
        <v>2.4200715336952215E-3</v>
      </c>
      <c r="P13">
        <v>11.606666666666667</v>
      </c>
      <c r="Q13">
        <v>7.706190476190474</v>
      </c>
      <c r="R13">
        <v>11.39190476190476</v>
      </c>
      <c r="S13">
        <v>9.637142857142857</v>
      </c>
      <c r="T13">
        <v>6.6380952380952385</v>
      </c>
      <c r="U13">
        <v>-1.3600000000000003</v>
      </c>
      <c r="V13">
        <v>1.136190476190476</v>
      </c>
      <c r="W13">
        <v>5.5514285714285725</v>
      </c>
      <c r="X13">
        <v>-1.2233333333333336</v>
      </c>
      <c r="Y13">
        <v>-5.3314285714285701</v>
      </c>
      <c r="Z13">
        <v>3.2964263157961832E-2</v>
      </c>
      <c r="AA13">
        <v>7.3321297115239679E-3</v>
      </c>
      <c r="AB13">
        <v>4.2879779027972562</v>
      </c>
      <c r="AC13">
        <v>0.95852924371354042</v>
      </c>
      <c r="AD13">
        <v>0.45930475268836912</v>
      </c>
      <c r="AE13">
        <v>0.73268913844395245</v>
      </c>
      <c r="AG13">
        <f t="shared" si="2"/>
        <v>-21.290899664412052</v>
      </c>
      <c r="AH13">
        <f t="shared" si="3"/>
        <v>23.133056886621315</v>
      </c>
      <c r="AI13">
        <f t="shared" si="4"/>
        <v>1.8421572222092628</v>
      </c>
      <c r="AJ13">
        <f t="shared" si="5"/>
        <v>8.6523221246890127</v>
      </c>
      <c r="AK13">
        <f t="shared" si="6"/>
        <v>7.9633108206924836</v>
      </c>
      <c r="AL13">
        <f t="shared" si="7"/>
        <v>0.74352473537327368</v>
      </c>
      <c r="AN13">
        <f t="shared" si="8"/>
        <v>-1.2543691405164192E-3</v>
      </c>
      <c r="AO13">
        <f t="shared" si="9"/>
        <v>1.4793189650526119E-3</v>
      </c>
      <c r="AP13">
        <f t="shared" si="0"/>
        <v>2.2494982453619269E-4</v>
      </c>
      <c r="AQ13">
        <f t="shared" si="1"/>
        <v>17.933303464686773</v>
      </c>
      <c r="AR13">
        <f t="shared" si="10"/>
        <v>15.206309785137673</v>
      </c>
      <c r="AU13">
        <v>2.5621774755353206</v>
      </c>
      <c r="AV13">
        <f t="shared" si="11"/>
        <v>173.1997991010814</v>
      </c>
      <c r="AZ13">
        <v>1.2498604671168108</v>
      </c>
      <c r="BA13">
        <v>0.20410654693938354</v>
      </c>
      <c r="BB13">
        <v>0.3464327575966355</v>
      </c>
      <c r="BC13">
        <v>0.76177770388249055</v>
      </c>
    </row>
    <row r="14" spans="1:55" x14ac:dyDescent="0.25">
      <c r="A14" t="s">
        <v>20</v>
      </c>
      <c r="B14">
        <v>-8.6399999999999988</v>
      </c>
      <c r="C14">
        <v>20.41954545454546</v>
      </c>
      <c r="D14">
        <v>12.683583648076686</v>
      </c>
      <c r="E14">
        <v>-2.6451726983096266</v>
      </c>
      <c r="F14">
        <v>11.085000000000001</v>
      </c>
      <c r="G14">
        <v>1.0259090909090909</v>
      </c>
      <c r="H14">
        <v>62.654394167519939</v>
      </c>
      <c r="I14">
        <v>34.961646382570763</v>
      </c>
      <c r="J14">
        <v>33.053872760332219</v>
      </c>
      <c r="K14">
        <v>98.646767047883714</v>
      </c>
      <c r="L14">
        <v>1.1548722932849429E-3</v>
      </c>
      <c r="M14">
        <v>5.3116021599497647E-3</v>
      </c>
      <c r="N14">
        <v>3.0580741047650795E-3</v>
      </c>
      <c r="O14">
        <v>3.0518605136706065E-3</v>
      </c>
      <c r="P14">
        <v>11.613636363636365</v>
      </c>
      <c r="Q14">
        <v>7.7077272727272739</v>
      </c>
      <c r="R14">
        <v>11.434090909090909</v>
      </c>
      <c r="S14">
        <v>9.5968181818181844</v>
      </c>
      <c r="T14">
        <v>6.6563636363636363</v>
      </c>
      <c r="U14">
        <v>-1.3163636363636362</v>
      </c>
      <c r="V14">
        <v>1.2268181818181818</v>
      </c>
      <c r="W14">
        <v>5.622272727272728</v>
      </c>
      <c r="X14">
        <v>-1.1077272727272727</v>
      </c>
      <c r="Y14">
        <v>-5.3599999999999994</v>
      </c>
      <c r="Z14">
        <v>3.3156199528058594E-2</v>
      </c>
      <c r="AA14">
        <v>7.2801760344294629E-3</v>
      </c>
      <c r="AB14">
        <v>4.3125838228461557</v>
      </c>
      <c r="AC14">
        <v>0.95165765949195591</v>
      </c>
      <c r="AD14">
        <v>0.4578603547810487</v>
      </c>
      <c r="AE14">
        <v>0.73378930449654622</v>
      </c>
      <c r="AG14">
        <f t="shared" si="2"/>
        <v>-21.323583648076685</v>
      </c>
      <c r="AH14">
        <f t="shared" si="3"/>
        <v>23.064718152855086</v>
      </c>
      <c r="AI14">
        <f t="shared" si="4"/>
        <v>1.741134504778401</v>
      </c>
      <c r="AJ14">
        <f t="shared" si="5"/>
        <v>8.1652996677950309</v>
      </c>
      <c r="AK14">
        <f t="shared" si="6"/>
        <v>7.5489086545064641</v>
      </c>
      <c r="AL14">
        <f t="shared" si="7"/>
        <v>0.74572773384923774</v>
      </c>
      <c r="AN14">
        <f t="shared" si="8"/>
        <v>-1.9032018114801365E-3</v>
      </c>
      <c r="AO14">
        <f t="shared" si="9"/>
        <v>2.2597416462791582E-3</v>
      </c>
      <c r="AP14">
        <f t="shared" si="0"/>
        <v>3.5653983479902169E-4</v>
      </c>
      <c r="AQ14">
        <f t="shared" si="1"/>
        <v>18.733685132515589</v>
      </c>
      <c r="AR14">
        <f t="shared" si="10"/>
        <v>15.777902548554277</v>
      </c>
      <c r="AT14" s="3" t="s">
        <v>63</v>
      </c>
      <c r="AU14">
        <v>2.7061127196449974</v>
      </c>
      <c r="AV14">
        <f t="shared" si="11"/>
        <v>119.7531905517086</v>
      </c>
      <c r="AZ14">
        <v>1.3258112985884556</v>
      </c>
      <c r="BA14">
        <v>0.20307943179291182</v>
      </c>
      <c r="BB14">
        <v>0.38116096565934565</v>
      </c>
      <c r="BC14">
        <v>0.79606102360428421</v>
      </c>
    </row>
    <row r="15" spans="1:55" x14ac:dyDescent="0.25">
      <c r="A15" t="s">
        <v>21</v>
      </c>
      <c r="B15">
        <v>-8.5990476190000003</v>
      </c>
      <c r="C15">
        <v>20.40095238</v>
      </c>
      <c r="D15">
        <v>12.748518654489795</v>
      </c>
      <c r="E15">
        <v>-2.3564927437252727</v>
      </c>
      <c r="F15">
        <v>11.212857140000001</v>
      </c>
      <c r="G15">
        <v>1.3461904760000001</v>
      </c>
      <c r="H15">
        <v>62.608823705886145</v>
      </c>
      <c r="I15">
        <v>44.823139674217778</v>
      </c>
      <c r="J15">
        <v>42.216689339139215</v>
      </c>
      <c r="K15">
        <v>110.63197275237273</v>
      </c>
      <c r="L15">
        <v>1.1581965226813806E-3</v>
      </c>
      <c r="M15">
        <v>6.8183463849133038E-3</v>
      </c>
      <c r="N15">
        <v>3.9279240012552018E-3</v>
      </c>
      <c r="O15">
        <v>3.5090910186052855E-3</v>
      </c>
      <c r="P15">
        <v>11.67857143</v>
      </c>
      <c r="Q15">
        <v>7.947619048</v>
      </c>
      <c r="R15">
        <v>11.51142857</v>
      </c>
      <c r="S15">
        <v>9.65</v>
      </c>
      <c r="T15">
        <v>6.8490476190000003</v>
      </c>
      <c r="U15">
        <v>-1.03</v>
      </c>
      <c r="V15">
        <v>1.6723809519999999</v>
      </c>
      <c r="W15">
        <v>5.9166666670000003</v>
      </c>
      <c r="X15">
        <v>-0.552857143</v>
      </c>
      <c r="Y15">
        <v>-5.208571429</v>
      </c>
      <c r="Z15">
        <v>3.3692273873135628E-2</v>
      </c>
      <c r="AA15">
        <v>8.3558155729294894E-3</v>
      </c>
      <c r="AB15">
        <v>4.3829742485737899</v>
      </c>
      <c r="AC15">
        <v>1.0924297137967627</v>
      </c>
      <c r="AD15">
        <v>0.4893381882086168</v>
      </c>
      <c r="AE15">
        <v>0.73612297497330759</v>
      </c>
      <c r="AG15">
        <f t="shared" si="2"/>
        <v>-21.347566273489797</v>
      </c>
      <c r="AH15">
        <f t="shared" si="3"/>
        <v>22.757445123725272</v>
      </c>
      <c r="AI15">
        <f t="shared" si="4"/>
        <v>1.4098788502354758</v>
      </c>
      <c r="AJ15">
        <f t="shared" si="5"/>
        <v>6.6044008585012133</v>
      </c>
      <c r="AK15">
        <f t="shared" si="6"/>
        <v>6.1952422276331784</v>
      </c>
      <c r="AL15">
        <f t="shared" si="7"/>
        <v>0.75579661541481735</v>
      </c>
      <c r="AN15">
        <f t="shared" si="8"/>
        <v>-2.7697274785738212E-3</v>
      </c>
      <c r="AO15">
        <f t="shared" si="9"/>
        <v>3.3092553663080183E-3</v>
      </c>
      <c r="AP15">
        <f t="shared" si="0"/>
        <v>5.3952788773419707E-4</v>
      </c>
      <c r="AQ15">
        <f t="shared" si="1"/>
        <v>19.479457524536276</v>
      </c>
      <c r="AR15">
        <f t="shared" si="10"/>
        <v>16.303603923323788</v>
      </c>
      <c r="AT15" s="3"/>
      <c r="AU15">
        <v>2.8668778887769086</v>
      </c>
      <c r="AV15">
        <f t="shared" si="11"/>
        <v>86.632114220165192</v>
      </c>
      <c r="AZ15">
        <v>1.4077005698345371</v>
      </c>
      <c r="BA15">
        <v>0.20368283154263711</v>
      </c>
      <c r="BB15">
        <v>0.41005903999710552</v>
      </c>
      <c r="BC15">
        <v>0.8454354474026291</v>
      </c>
    </row>
    <row r="16" spans="1:55" x14ac:dyDescent="0.25">
      <c r="A16" t="s">
        <v>22</v>
      </c>
      <c r="B16">
        <v>-8.2885000000000026</v>
      </c>
      <c r="C16">
        <v>20.211000000000002</v>
      </c>
      <c r="D16">
        <v>12.826446720585036</v>
      </c>
      <c r="E16">
        <v>-2.3635232937641728</v>
      </c>
      <c r="F16">
        <v>11.339</v>
      </c>
      <c r="G16">
        <v>1.6659999999999997</v>
      </c>
      <c r="H16">
        <v>63.501185385345472</v>
      </c>
      <c r="I16">
        <v>54.446406249218242</v>
      </c>
      <c r="J16">
        <v>53.162605000925765</v>
      </c>
      <c r="K16">
        <v>119.4517130607323</v>
      </c>
      <c r="L16">
        <v>1.2072341568487703E-3</v>
      </c>
      <c r="M16">
        <v>8.2035548620584403E-3</v>
      </c>
      <c r="N16">
        <v>4.9800375709931621E-3</v>
      </c>
      <c r="O16">
        <v>3.7883000261222156E-3</v>
      </c>
      <c r="P16">
        <v>11.756500000000001</v>
      </c>
      <c r="Q16">
        <v>8.1170000000000009</v>
      </c>
      <c r="R16">
        <v>11.197999999999999</v>
      </c>
      <c r="S16">
        <v>9.6725000000000012</v>
      </c>
      <c r="T16">
        <v>7.1509999999999989</v>
      </c>
      <c r="U16">
        <v>-1.0565000000000002</v>
      </c>
      <c r="V16">
        <v>1.7284999999999999</v>
      </c>
      <c r="W16">
        <v>6.2620000000000005</v>
      </c>
      <c r="X16">
        <v>-0.20900000000000002</v>
      </c>
      <c r="Y16">
        <v>-4.5904999999999996</v>
      </c>
      <c r="Z16">
        <v>3.5000095387011772E-2</v>
      </c>
      <c r="AA16">
        <v>1.0443773412683875E-2</v>
      </c>
      <c r="AB16">
        <v>4.558228141715583</v>
      </c>
      <c r="AC16">
        <v>1.3669427713196398</v>
      </c>
      <c r="AD16">
        <v>0.53925535622388632</v>
      </c>
      <c r="AE16">
        <v>0.74088832157002871</v>
      </c>
      <c r="AG16">
        <f t="shared" si="2"/>
        <v>-21.114946720585039</v>
      </c>
      <c r="AH16">
        <f t="shared" si="3"/>
        <v>22.574523293764173</v>
      </c>
      <c r="AI16">
        <f t="shared" si="4"/>
        <v>1.4595765731791346</v>
      </c>
      <c r="AJ16">
        <f t="shared" si="5"/>
        <v>6.9125278528701566</v>
      </c>
      <c r="AK16">
        <f t="shared" si="6"/>
        <v>6.4655920046928204</v>
      </c>
      <c r="AL16">
        <f t="shared" si="7"/>
        <v>0.7619208510485449</v>
      </c>
      <c r="AN16">
        <f t="shared" si="8"/>
        <v>-3.7728034141443919E-3</v>
      </c>
      <c r="AO16">
        <f t="shared" si="9"/>
        <v>4.4152548359362252E-3</v>
      </c>
      <c r="AP16">
        <f t="shared" si="0"/>
        <v>6.4245142179183328E-4</v>
      </c>
      <c r="AQ16">
        <f t="shared" si="1"/>
        <v>17.028489196740466</v>
      </c>
      <c r="AR16">
        <f t="shared" si="10"/>
        <v>14.550721207819159</v>
      </c>
      <c r="AT16" s="3"/>
      <c r="AU16">
        <v>3.0120486863454188</v>
      </c>
      <c r="AV16">
        <f t="shared" si="11"/>
        <v>68.21913566188833</v>
      </c>
      <c r="AZ16">
        <v>1.4720602807923446</v>
      </c>
      <c r="BA16">
        <v>0.2096449002981442</v>
      </c>
      <c r="BB16">
        <v>0.42502057139730687</v>
      </c>
      <c r="BC16">
        <v>0.90532293385762319</v>
      </c>
    </row>
    <row r="17" spans="1:55" x14ac:dyDescent="0.25">
      <c r="A17" t="s">
        <v>23</v>
      </c>
      <c r="B17">
        <v>2.1465000000000001</v>
      </c>
      <c r="C17">
        <v>20.3735</v>
      </c>
      <c r="D17">
        <v>16.124436378204081</v>
      </c>
      <c r="E17">
        <v>5.5835769562358273</v>
      </c>
      <c r="F17">
        <v>14.7455</v>
      </c>
      <c r="G17">
        <v>7.9989999999999997</v>
      </c>
      <c r="H17">
        <v>62.382102113433405</v>
      </c>
      <c r="I17">
        <v>64.136591983145124</v>
      </c>
      <c r="J17">
        <v>57.109063066730215</v>
      </c>
      <c r="K17">
        <v>96.522542927972538</v>
      </c>
      <c r="L17">
        <v>2.8645581824406022E-3</v>
      </c>
      <c r="M17">
        <v>9.7856728366544216E-3</v>
      </c>
      <c r="N17">
        <v>6.639237331854465E-3</v>
      </c>
      <c r="O17">
        <v>5.8634971135560227E-3</v>
      </c>
      <c r="P17">
        <v>15.054500000000001</v>
      </c>
      <c r="Q17">
        <v>13.666499999999999</v>
      </c>
      <c r="R17">
        <v>14.2835</v>
      </c>
      <c r="S17">
        <v>13.852499999999999</v>
      </c>
      <c r="T17">
        <v>11.756500000000001</v>
      </c>
      <c r="U17">
        <v>6.4909999999999997</v>
      </c>
      <c r="V17">
        <v>6.6375000000000002</v>
      </c>
      <c r="W17">
        <v>9.7609999999999992</v>
      </c>
      <c r="X17">
        <v>6.8460000000000001</v>
      </c>
      <c r="Y17">
        <v>3.9445000000000001</v>
      </c>
      <c r="Z17">
        <v>4.3116252665098796E-2</v>
      </c>
      <c r="AA17">
        <v>1.0354880116926838E-2</v>
      </c>
      <c r="AB17">
        <v>5.8268171477153388</v>
      </c>
      <c r="AC17">
        <v>1.4063762327394784</v>
      </c>
      <c r="AD17">
        <v>0.54538601627061678</v>
      </c>
      <c r="AE17">
        <v>0.76688080200823394</v>
      </c>
      <c r="AG17">
        <f t="shared" si="2"/>
        <v>-13.977936378204081</v>
      </c>
      <c r="AH17">
        <f t="shared" si="3"/>
        <v>14.789923043764173</v>
      </c>
      <c r="AI17">
        <f t="shared" si="4"/>
        <v>0.81198666556009158</v>
      </c>
      <c r="AJ17">
        <f t="shared" si="5"/>
        <v>5.8090596751193511</v>
      </c>
      <c r="AK17">
        <f t="shared" si="6"/>
        <v>5.4901344865512796</v>
      </c>
      <c r="AL17">
        <f t="shared" si="7"/>
        <v>1.1629539889493867</v>
      </c>
      <c r="AN17">
        <f t="shared" si="8"/>
        <v>-3.7746791494138628E-3</v>
      </c>
      <c r="AO17">
        <f t="shared" si="9"/>
        <v>3.9221757230983988E-3</v>
      </c>
      <c r="AP17">
        <f t="shared" si="0"/>
        <v>1.4749657368453607E-4</v>
      </c>
      <c r="AQ17">
        <f t="shared" si="1"/>
        <v>3.9075261193375748</v>
      </c>
      <c r="AR17">
        <f t="shared" si="10"/>
        <v>3.7605804557889186</v>
      </c>
      <c r="AU17">
        <v>3.8612159894389473</v>
      </c>
      <c r="AV17">
        <f t="shared" si="11"/>
        <v>98.44576740148463</v>
      </c>
      <c r="AZ17">
        <v>1.5706243786087664</v>
      </c>
      <c r="BA17">
        <v>0.4551211598863405</v>
      </c>
      <c r="BB17">
        <v>0.68587745815607315</v>
      </c>
      <c r="BC17">
        <v>1.1495929927877668</v>
      </c>
    </row>
    <row r="18" spans="1:55" x14ac:dyDescent="0.25">
      <c r="A18" t="s">
        <v>24</v>
      </c>
      <c r="B18">
        <v>2.1970000000000001</v>
      </c>
      <c r="C18">
        <v>20.387499999999999</v>
      </c>
      <c r="D18">
        <v>16.101436341455781</v>
      </c>
      <c r="E18">
        <v>5.4679968062358277</v>
      </c>
      <c r="F18">
        <v>14.6935</v>
      </c>
      <c r="G18">
        <v>7.7945000000000002</v>
      </c>
      <c r="H18">
        <v>63.354465943999529</v>
      </c>
      <c r="I18">
        <v>53.81891667622196</v>
      </c>
      <c r="J18">
        <v>48.295599285095221</v>
      </c>
      <c r="K18">
        <v>92.023529400588586</v>
      </c>
      <c r="L18">
        <v>2.9214015683404304E-3</v>
      </c>
      <c r="M18">
        <v>8.1978993049578938E-3</v>
      </c>
      <c r="N18">
        <v>5.5970904824093736E-3</v>
      </c>
      <c r="O18">
        <v>5.5364598157444265E-3</v>
      </c>
      <c r="P18">
        <v>15.031499999999999</v>
      </c>
      <c r="Q18">
        <v>13.513</v>
      </c>
      <c r="R18">
        <v>14.029</v>
      </c>
      <c r="S18">
        <v>13.843500000000001</v>
      </c>
      <c r="T18">
        <v>11.691000000000001</v>
      </c>
      <c r="U18">
        <v>6.3739999999999997</v>
      </c>
      <c r="V18">
        <v>6.1609999999999996</v>
      </c>
      <c r="W18">
        <v>9.7025000000000006</v>
      </c>
      <c r="X18">
        <v>6.3140000000000001</v>
      </c>
      <c r="Y18">
        <v>3.8450000000000002</v>
      </c>
      <c r="Z18">
        <v>4.2168109599908681E-2</v>
      </c>
      <c r="AA18">
        <v>8.7072452316524392E-3</v>
      </c>
      <c r="AB18">
        <v>5.699405496198942</v>
      </c>
      <c r="AC18">
        <v>1.1827481101213535</v>
      </c>
      <c r="AD18">
        <v>0.50709562433816435</v>
      </c>
      <c r="AE18">
        <v>0.76437900780384171</v>
      </c>
      <c r="AG18">
        <f t="shared" si="2"/>
        <v>-13.904436341455781</v>
      </c>
      <c r="AH18">
        <f t="shared" si="3"/>
        <v>14.919503193764172</v>
      </c>
      <c r="AI18">
        <f t="shared" si="4"/>
        <v>1.0150668523083901</v>
      </c>
      <c r="AJ18">
        <f t="shared" si="5"/>
        <v>7.3003092493723738</v>
      </c>
      <c r="AK18">
        <f t="shared" si="6"/>
        <v>6.8036236805301424</v>
      </c>
      <c r="AL18">
        <f t="shared" si="7"/>
        <v>1.1528534011232354</v>
      </c>
      <c r="AN18">
        <f t="shared" si="8"/>
        <v>-2.6756889140689432E-3</v>
      </c>
      <c r="AO18">
        <f t="shared" si="9"/>
        <v>2.6614394892134673E-3</v>
      </c>
      <c r="AP18">
        <f t="shared" si="0"/>
        <v>-1.4249424855475919E-5</v>
      </c>
      <c r="AQ18">
        <f t="shared" si="1"/>
        <v>0.53255162737908479</v>
      </c>
      <c r="AR18">
        <f t="shared" si="10"/>
        <v>0.53540292436583026</v>
      </c>
      <c r="AU18">
        <v>3.7004806986979015</v>
      </c>
      <c r="AV18">
        <f t="shared" si="11"/>
        <v>139.04057235550755</v>
      </c>
      <c r="AZ18">
        <v>1.4832264468209397</v>
      </c>
      <c r="BA18">
        <v>0.45910035799303117</v>
      </c>
      <c r="BB18">
        <v>0.66650945956199381</v>
      </c>
      <c r="BC18">
        <v>1.0916444343219365</v>
      </c>
    </row>
    <row r="19" spans="1:55" x14ac:dyDescent="0.25">
      <c r="A19" t="s">
        <v>25</v>
      </c>
      <c r="B19">
        <v>2.2324999999999999</v>
      </c>
      <c r="C19">
        <v>20.371500000000001</v>
      </c>
      <c r="D19">
        <v>16.234936289605443</v>
      </c>
      <c r="E19">
        <v>5.8345001562358281</v>
      </c>
      <c r="F19">
        <v>14.91</v>
      </c>
      <c r="G19">
        <v>8.2684999999999995</v>
      </c>
      <c r="H19">
        <v>63.550384198363624</v>
      </c>
      <c r="I19">
        <v>64.012862487385462</v>
      </c>
      <c r="J19">
        <v>55.365739463689977</v>
      </c>
      <c r="K19">
        <v>96.136513570207299</v>
      </c>
      <c r="L19">
        <v>2.938956110564443E-3</v>
      </c>
      <c r="M19">
        <v>9.765272613045866E-3</v>
      </c>
      <c r="N19">
        <v>6.4804821673785738E-3</v>
      </c>
      <c r="O19">
        <v>5.9577943053136743E-3</v>
      </c>
      <c r="P19">
        <v>15.164999999999999</v>
      </c>
      <c r="Q19">
        <v>14.038500000000001</v>
      </c>
      <c r="R19">
        <v>14.467499999999999</v>
      </c>
      <c r="S19">
        <v>13.922000000000001</v>
      </c>
      <c r="T19">
        <v>12.087</v>
      </c>
      <c r="U19">
        <v>6.7385000000000002</v>
      </c>
      <c r="V19">
        <v>7.0039999999999996</v>
      </c>
      <c r="W19">
        <v>10.4245</v>
      </c>
      <c r="X19">
        <v>7.0650000000000004</v>
      </c>
      <c r="Y19">
        <v>4.2510000000000003</v>
      </c>
      <c r="Z19">
        <v>4.5677614569923995E-2</v>
      </c>
      <c r="AA19">
        <v>9.1670052919607999E-3</v>
      </c>
      <c r="AB19">
        <v>6.1744350719798602</v>
      </c>
      <c r="AC19">
        <v>1.2453383327959748</v>
      </c>
      <c r="AD19">
        <v>0.51880484233726298</v>
      </c>
      <c r="AE19">
        <v>0.77195194275348367</v>
      </c>
      <c r="AG19">
        <f t="shared" si="2"/>
        <v>-14.002436289605443</v>
      </c>
      <c r="AH19">
        <f t="shared" si="3"/>
        <v>14.536999843764173</v>
      </c>
      <c r="AI19">
        <f t="shared" si="4"/>
        <v>0.53456355415872991</v>
      </c>
      <c r="AJ19">
        <f t="shared" si="5"/>
        <v>3.8176467516267678</v>
      </c>
      <c r="AK19">
        <f t="shared" si="6"/>
        <v>3.6772618828089043</v>
      </c>
      <c r="AL19">
        <f t="shared" si="7"/>
        <v>1.1831877405830855</v>
      </c>
      <c r="AN19">
        <f t="shared" si="8"/>
        <v>-3.5415260568141308E-3</v>
      </c>
      <c r="AO19">
        <f t="shared" si="9"/>
        <v>3.8074783077321917E-3</v>
      </c>
      <c r="AP19">
        <f t="shared" si="0"/>
        <v>2.6595225091806092E-4</v>
      </c>
      <c r="AQ19">
        <f t="shared" si="1"/>
        <v>7.509538166642912</v>
      </c>
      <c r="AR19">
        <f t="shared" si="10"/>
        <v>6.98499714044247</v>
      </c>
      <c r="AU19">
        <v>3.8736078152248621</v>
      </c>
      <c r="AV19">
        <f t="shared" si="11"/>
        <v>101.73683215366914</v>
      </c>
      <c r="AZ19">
        <v>1.5693559380693567</v>
      </c>
      <c r="BA19">
        <v>0.46074222492414552</v>
      </c>
      <c r="BB19">
        <v>0.69687897920953501</v>
      </c>
      <c r="BC19">
        <v>1.1466306730218248</v>
      </c>
    </row>
    <row r="20" spans="1:55" x14ac:dyDescent="0.25">
      <c r="A20" t="s">
        <v>26</v>
      </c>
      <c r="B20">
        <v>2.2000000000000002</v>
      </c>
      <c r="C20">
        <v>20.550999999999998</v>
      </c>
      <c r="D20">
        <v>16.196436503047618</v>
      </c>
      <c r="E20">
        <v>5.5902533562358281</v>
      </c>
      <c r="F20">
        <v>14.801500000000001</v>
      </c>
      <c r="G20">
        <v>7.899</v>
      </c>
      <c r="H20">
        <v>63.827841840845849</v>
      </c>
      <c r="I20">
        <v>44.372237027100176</v>
      </c>
      <c r="J20">
        <v>41.16578227956164</v>
      </c>
      <c r="K20">
        <v>82.37981032769413</v>
      </c>
      <c r="L20">
        <v>2.9440518944341362E-3</v>
      </c>
      <c r="M20">
        <v>6.8125088586986297E-3</v>
      </c>
      <c r="N20">
        <v>4.7936750682739939E-3</v>
      </c>
      <c r="O20">
        <v>5.0001181672068703E-3</v>
      </c>
      <c r="P20">
        <v>15.1265</v>
      </c>
      <c r="Q20">
        <v>13.826499999999999</v>
      </c>
      <c r="R20">
        <v>14.3575</v>
      </c>
      <c r="S20">
        <v>13.96</v>
      </c>
      <c r="T20">
        <v>11.778499999999999</v>
      </c>
      <c r="U20">
        <v>6.5025000000000004</v>
      </c>
      <c r="V20">
        <v>6.2765000000000004</v>
      </c>
      <c r="W20">
        <v>9.9425000000000008</v>
      </c>
      <c r="X20">
        <v>6.109</v>
      </c>
      <c r="Y20">
        <v>4.0795000000000003</v>
      </c>
      <c r="Z20">
        <v>4.1609388856999593E-2</v>
      </c>
      <c r="AA20">
        <v>7.6620527154687111E-3</v>
      </c>
      <c r="AB20">
        <v>5.6238235440098432</v>
      </c>
      <c r="AC20">
        <v>1.0407622848730225</v>
      </c>
      <c r="AD20">
        <v>0.47812944306374761</v>
      </c>
      <c r="AE20">
        <v>0.76270701885715331</v>
      </c>
      <c r="AG20">
        <f t="shared" si="2"/>
        <v>-13.996436503047619</v>
      </c>
      <c r="AH20">
        <f t="shared" si="3"/>
        <v>14.960746643764171</v>
      </c>
      <c r="AI20">
        <f t="shared" si="4"/>
        <v>0.96431014071655241</v>
      </c>
      <c r="AJ20">
        <f t="shared" si="5"/>
        <v>6.8896832454931012</v>
      </c>
      <c r="AK20">
        <f t="shared" si="6"/>
        <v>6.4456017047684524</v>
      </c>
      <c r="AL20">
        <f t="shared" si="7"/>
        <v>1.1496752407854709</v>
      </c>
      <c r="AN20">
        <f t="shared" si="8"/>
        <v>-1.8496231738398578E-3</v>
      </c>
      <c r="AO20">
        <f t="shared" si="9"/>
        <v>1.8123906914917593E-3</v>
      </c>
      <c r="AP20">
        <f t="shared" si="0"/>
        <v>-3.7232482348098419E-5</v>
      </c>
      <c r="AQ20">
        <f t="shared" si="1"/>
        <v>2.0129766362519659</v>
      </c>
      <c r="AR20">
        <f t="shared" si="10"/>
        <v>2.0543298154689129</v>
      </c>
      <c r="AU20">
        <v>3.5728847692959205</v>
      </c>
      <c r="AV20">
        <f t="shared" si="11"/>
        <v>197.13656586677331</v>
      </c>
      <c r="AZ20">
        <v>1.4171931207952031</v>
      </c>
      <c r="BA20">
        <v>0.46033169889369968</v>
      </c>
      <c r="BB20">
        <v>0.64249114199110369</v>
      </c>
      <c r="BC20">
        <v>1.0528688076159143</v>
      </c>
    </row>
    <row r="21" spans="1:55" x14ac:dyDescent="0.25">
      <c r="A21" t="s">
        <v>27</v>
      </c>
      <c r="B21">
        <v>10.97</v>
      </c>
      <c r="C21">
        <v>20.798095239999999</v>
      </c>
      <c r="D21">
        <v>18.985642212163917</v>
      </c>
      <c r="E21">
        <v>12.675008641399828</v>
      </c>
      <c r="F21">
        <v>17.73285714</v>
      </c>
      <c r="G21">
        <v>13.83333333</v>
      </c>
      <c r="H21">
        <v>68.143122338205146</v>
      </c>
      <c r="I21">
        <v>43.773569648122788</v>
      </c>
      <c r="J21">
        <v>45.789845483025999</v>
      </c>
      <c r="K21">
        <v>60.739857710162326</v>
      </c>
      <c r="L21">
        <v>6.288722589763816E-3</v>
      </c>
      <c r="M21">
        <v>6.8238655923869773E-3</v>
      </c>
      <c r="N21">
        <v>6.3747561618880989E-3</v>
      </c>
      <c r="O21">
        <v>6.3771661665374037E-3</v>
      </c>
      <c r="P21">
        <v>17.91571429</v>
      </c>
      <c r="Q21">
        <v>16.989047620000001</v>
      </c>
      <c r="R21">
        <v>17.708571429999999</v>
      </c>
      <c r="S21">
        <v>17.333333329999999</v>
      </c>
      <c r="T21">
        <v>16</v>
      </c>
      <c r="U21">
        <v>13.25571429</v>
      </c>
      <c r="V21">
        <v>12.76857143</v>
      </c>
      <c r="W21">
        <v>15.016666669999999</v>
      </c>
      <c r="X21">
        <v>12.728571430000001</v>
      </c>
      <c r="Y21">
        <v>11.926666669999999</v>
      </c>
      <c r="Z21">
        <v>7.8945559661323647E-2</v>
      </c>
      <c r="AA21">
        <v>1.4430040378844316E-3</v>
      </c>
      <c r="AB21">
        <v>10.973341196423712</v>
      </c>
      <c r="AC21">
        <v>0.20157876645717088</v>
      </c>
      <c r="AD21">
        <v>0.16076744291257483</v>
      </c>
      <c r="AE21">
        <v>0.81558450711187025</v>
      </c>
      <c r="AG21">
        <f t="shared" si="2"/>
        <v>-8.0156422121639164</v>
      </c>
      <c r="AH21">
        <f t="shared" si="3"/>
        <v>8.123086598600171</v>
      </c>
      <c r="AI21">
        <f t="shared" si="4"/>
        <v>0.10744438643625465</v>
      </c>
      <c r="AJ21">
        <f t="shared" si="5"/>
        <v>1.3404339114987616</v>
      </c>
      <c r="AK21">
        <f t="shared" si="6"/>
        <v>1.3227039393470241</v>
      </c>
      <c r="AL21">
        <f t="shared" si="7"/>
        <v>2.1174217203303023</v>
      </c>
      <c r="AN21">
        <f t="shared" si="8"/>
        <v>-8.6033572124282962E-5</v>
      </c>
      <c r="AO21">
        <f t="shared" si="9"/>
        <v>4.4669942584957354E-4</v>
      </c>
      <c r="AP21">
        <f t="shared" si="0"/>
        <v>3.6066585372529058E-4</v>
      </c>
      <c r="AQ21">
        <f t="shared" si="1"/>
        <v>419.21524914050696</v>
      </c>
      <c r="AR21">
        <f t="shared" si="10"/>
        <v>80.740165053792822</v>
      </c>
      <c r="AT21" t="s">
        <v>60</v>
      </c>
      <c r="AU21">
        <v>4.5300736529656893</v>
      </c>
      <c r="AV21">
        <f t="shared" si="11"/>
        <v>1014.1212168226954</v>
      </c>
      <c r="AZ21">
        <v>1.4341599175304376</v>
      </c>
      <c r="BA21">
        <v>0.86686246988328985</v>
      </c>
      <c r="BB21">
        <v>0.93448663787526443</v>
      </c>
      <c r="BC21">
        <v>1.2945646276766973</v>
      </c>
    </row>
    <row r="22" spans="1:55" x14ac:dyDescent="0.25">
      <c r="A22" t="s">
        <v>28</v>
      </c>
      <c r="B22">
        <v>11.1645</v>
      </c>
      <c r="C22">
        <v>20.6645</v>
      </c>
      <c r="D22">
        <v>18.966427591836734</v>
      </c>
      <c r="E22">
        <v>12.947057256235828</v>
      </c>
      <c r="F22">
        <v>17.890499999999999</v>
      </c>
      <c r="G22">
        <v>14.2675</v>
      </c>
      <c r="H22">
        <v>68.162009438437693</v>
      </c>
      <c r="I22">
        <v>72.064396132653641</v>
      </c>
      <c r="J22">
        <v>61.024020384937764</v>
      </c>
      <c r="K22">
        <v>77.73225960876141</v>
      </c>
      <c r="L22">
        <v>6.3850832781438558E-3</v>
      </c>
      <c r="M22">
        <v>1.1219924416953787E-2</v>
      </c>
      <c r="N22">
        <v>8.5143262630817899E-3</v>
      </c>
      <c r="O22">
        <v>8.3557559539742272E-3</v>
      </c>
      <c r="P22">
        <v>17.8965</v>
      </c>
      <c r="Q22">
        <v>17.599499999999999</v>
      </c>
      <c r="R22">
        <v>18.086500000000001</v>
      </c>
      <c r="S22">
        <v>17.334499999999998</v>
      </c>
      <c r="T22">
        <v>16.208500000000001</v>
      </c>
      <c r="U22">
        <v>13.515000000000001</v>
      </c>
      <c r="V22">
        <v>14.1485</v>
      </c>
      <c r="W22">
        <v>15.339499999999999</v>
      </c>
      <c r="X22">
        <v>14.098000000000001</v>
      </c>
      <c r="Y22">
        <v>12.166499999999999</v>
      </c>
      <c r="Z22">
        <v>8.7219256315371127E-2</v>
      </c>
      <c r="AA22">
        <v>6.3031147083728242E-3</v>
      </c>
      <c r="AB22">
        <v>12.130513130078368</v>
      </c>
      <c r="AC22">
        <v>0.881024661929109</v>
      </c>
      <c r="AD22">
        <v>0.44039564564928713</v>
      </c>
      <c r="AE22">
        <v>0.82125553598281398</v>
      </c>
      <c r="AG22">
        <f t="shared" si="2"/>
        <v>-7.8019275918367335</v>
      </c>
      <c r="AH22">
        <f t="shared" si="3"/>
        <v>7.7174427437641722</v>
      </c>
      <c r="AI22">
        <f t="shared" si="4"/>
        <v>-8.4484848072561292E-2</v>
      </c>
      <c r="AJ22">
        <f t="shared" si="5"/>
        <v>1.0947259458559186</v>
      </c>
      <c r="AK22">
        <f t="shared" si="6"/>
        <v>1.0828714709036644</v>
      </c>
      <c r="AL22">
        <f t="shared" si="7"/>
        <v>2.2287175390964706</v>
      </c>
      <c r="AN22">
        <f t="shared" si="8"/>
        <v>-2.1292429849379341E-3</v>
      </c>
      <c r="AO22">
        <f t="shared" si="9"/>
        <v>2.8641684629795595E-3</v>
      </c>
      <c r="AP22">
        <f t="shared" si="0"/>
        <v>7.3492547804162537E-4</v>
      </c>
      <c r="AQ22">
        <f t="shared" si="1"/>
        <v>34.515810700818065</v>
      </c>
      <c r="AR22">
        <f t="shared" si="10"/>
        <v>25.65929649532875</v>
      </c>
      <c r="AU22">
        <v>4.9993891774799062</v>
      </c>
      <c r="AV22">
        <f t="shared" si="11"/>
        <v>174.54941083595003</v>
      </c>
      <c r="AZ22">
        <v>1.6700667523619388</v>
      </c>
      <c r="BA22">
        <v>0.87840119311431919</v>
      </c>
      <c r="BB22">
        <v>1.0395738613917171</v>
      </c>
      <c r="BC22">
        <v>1.4113473706119311</v>
      </c>
    </row>
    <row r="23" spans="1:55" x14ac:dyDescent="0.25">
      <c r="A23" t="s">
        <v>29</v>
      </c>
      <c r="B23">
        <v>11.164999999999999</v>
      </c>
      <c r="C23">
        <v>20.526250000000001</v>
      </c>
      <c r="D23">
        <v>18.849927452142857</v>
      </c>
      <c r="E23">
        <v>12.902454631235829</v>
      </c>
      <c r="F23">
        <v>17.778749999999999</v>
      </c>
      <c r="G23">
        <v>14.216249999999999</v>
      </c>
      <c r="H23">
        <v>67.388844688963985</v>
      </c>
      <c r="I23">
        <v>72.988597815879189</v>
      </c>
      <c r="J23">
        <v>61.533904877046275</v>
      </c>
      <c r="K23">
        <v>78.079155965118275</v>
      </c>
      <c r="L23">
        <v>6.3121640509278135E-3</v>
      </c>
      <c r="M23">
        <v>1.1268185991676751E-2</v>
      </c>
      <c r="N23">
        <v>8.5233174866128306E-3</v>
      </c>
      <c r="O23">
        <v>8.3651504507577263E-3</v>
      </c>
      <c r="P23">
        <v>17.78</v>
      </c>
      <c r="Q23">
        <v>17.56625</v>
      </c>
      <c r="R23">
        <v>17.994999999999997</v>
      </c>
      <c r="S23">
        <v>17.223749999999999</v>
      </c>
      <c r="T23">
        <v>16.09</v>
      </c>
      <c r="U23">
        <v>13.465000000000002</v>
      </c>
      <c r="V23">
        <v>14.1325</v>
      </c>
      <c r="W23">
        <v>15.228750000000002</v>
      </c>
      <c r="X23">
        <v>14.1275</v>
      </c>
      <c r="Y23">
        <v>12.149999999999999</v>
      </c>
      <c r="Z23">
        <v>8.6441756720511076E-2</v>
      </c>
      <c r="AA23">
        <v>6.4637249244806835E-3</v>
      </c>
      <c r="AB23">
        <v>12.023270268681781</v>
      </c>
      <c r="AC23">
        <v>0.90354118462125854</v>
      </c>
      <c r="AD23">
        <v>0.44615489239558836</v>
      </c>
      <c r="AE23">
        <v>0.82092962501192213</v>
      </c>
      <c r="AG23">
        <f t="shared" si="2"/>
        <v>-7.6849274521428583</v>
      </c>
      <c r="AH23">
        <f t="shared" si="3"/>
        <v>7.6237953687641724</v>
      </c>
      <c r="AI23">
        <f t="shared" si="4"/>
        <v>-6.113208337868592E-2</v>
      </c>
      <c r="AJ23">
        <f t="shared" si="5"/>
        <v>0.80185892225220512</v>
      </c>
      <c r="AK23">
        <f t="shared" si="6"/>
        <v>0.795480292551622</v>
      </c>
      <c r="AL23">
        <f t="shared" si="7"/>
        <v>2.2560941326509059</v>
      </c>
      <c r="AN23">
        <f t="shared" si="8"/>
        <v>-2.2111534356850171E-3</v>
      </c>
      <c r="AO23">
        <f t="shared" si="9"/>
        <v>2.9030355409190248E-3</v>
      </c>
      <c r="AP23">
        <f t="shared" si="0"/>
        <v>6.9188210523400771E-4</v>
      </c>
      <c r="AQ23">
        <f t="shared" si="1"/>
        <v>31.290551531520567</v>
      </c>
      <c r="AR23">
        <f t="shared" si="10"/>
        <v>23.833056656790912</v>
      </c>
      <c r="AU23">
        <v>4.9815515631184351</v>
      </c>
      <c r="AV23">
        <f t="shared" si="11"/>
        <v>171.59802189474425</v>
      </c>
      <c r="AZ23">
        <v>1.6635550652173579</v>
      </c>
      <c r="BA23">
        <v>0.87490119024120405</v>
      </c>
      <c r="BB23">
        <v>1.0382799572444952</v>
      </c>
      <c r="BC23">
        <v>1.4048153504153782</v>
      </c>
    </row>
    <row r="24" spans="1:55" x14ac:dyDescent="0.25">
      <c r="A24" t="s">
        <v>30</v>
      </c>
      <c r="B24">
        <v>19.988499999999998</v>
      </c>
      <c r="C24">
        <v>20.778500000000001</v>
      </c>
      <c r="D24">
        <v>21.547418822585033</v>
      </c>
      <c r="E24">
        <v>19.908376256235826</v>
      </c>
      <c r="F24">
        <v>20.521999999999998</v>
      </c>
      <c r="G24">
        <v>19.925999999999998</v>
      </c>
      <c r="H24">
        <v>70.824270387121288</v>
      </c>
      <c r="I24">
        <v>71.228673249602139</v>
      </c>
      <c r="J24">
        <v>66.521913029182841</v>
      </c>
      <c r="K24">
        <v>60.94147268373905</v>
      </c>
      <c r="L24">
        <v>1.2831913431209433E-2</v>
      </c>
      <c r="M24">
        <v>1.1167051641596221E-2</v>
      </c>
      <c r="N24">
        <v>1.0929312312924102E-2</v>
      </c>
      <c r="O24">
        <v>1.0945773609928152E-2</v>
      </c>
      <c r="P24">
        <v>20.477499999999999</v>
      </c>
      <c r="Q24">
        <v>20.224</v>
      </c>
      <c r="R24">
        <v>20.513999999999999</v>
      </c>
      <c r="S24">
        <v>20.405999999999999</v>
      </c>
      <c r="T24">
        <v>20.256</v>
      </c>
      <c r="U24">
        <v>20.137499999999999</v>
      </c>
      <c r="V24">
        <v>19.987500000000001</v>
      </c>
      <c r="W24">
        <v>20.253</v>
      </c>
      <c r="X24">
        <v>19.913499999999999</v>
      </c>
      <c r="Y24">
        <v>20.010999999999999</v>
      </c>
      <c r="Z24">
        <v>11512.998140411957</v>
      </c>
      <c r="AA24">
        <v>5.3478309128857413E-2</v>
      </c>
      <c r="AB24">
        <v>1640423.1645070219</v>
      </c>
      <c r="AC24">
        <v>7.6579263979589705</v>
      </c>
      <c r="AD24">
        <v>1.1446798264734421</v>
      </c>
      <c r="AE24">
        <v>1.976563980066393</v>
      </c>
      <c r="AG24">
        <f t="shared" si="2"/>
        <v>-1.558918822585035</v>
      </c>
      <c r="AH24">
        <f t="shared" si="3"/>
        <v>0.87012374376417512</v>
      </c>
      <c r="AI24">
        <f t="shared" si="4"/>
        <v>-0.68879507882085989</v>
      </c>
      <c r="AJ24">
        <f t="shared" si="5"/>
        <v>79.160588796383919</v>
      </c>
      <c r="AK24">
        <f t="shared" si="6"/>
        <v>44.184153070824053</v>
      </c>
      <c r="AL24">
        <f t="shared" si="7"/>
        <v>19.767303355718589</v>
      </c>
      <c r="AM24" t="s">
        <v>54</v>
      </c>
      <c r="AN24">
        <f t="shared" si="8"/>
        <v>1.9026011182853315E-3</v>
      </c>
      <c r="AO24">
        <f t="shared" si="9"/>
        <v>2.2127803166806931E-4</v>
      </c>
      <c r="AP24">
        <f t="shared" ref="AP24" si="12">AN24+AO24</f>
        <v>2.1238791499534008E-3</v>
      </c>
      <c r="AQ24">
        <f t="shared" ref="AQ24" si="13">ABS(AP24/MIN(AN24:AO24))*100</f>
        <v>959.82377190490843</v>
      </c>
      <c r="AR24">
        <f t="shared" si="10"/>
        <v>111.63029021382529</v>
      </c>
      <c r="AU24">
        <v>6.4761673873937404</v>
      </c>
      <c r="AV24">
        <f t="shared" si="11"/>
        <v>340.38492488799824</v>
      </c>
      <c r="AZ24">
        <v>1.6747538233856489</v>
      </c>
      <c r="BA24">
        <v>1.5890571180997071</v>
      </c>
      <c r="BB24">
        <v>1.4981128600382552</v>
      </c>
      <c r="BC24">
        <v>1.714243585870129</v>
      </c>
    </row>
    <row r="28" spans="1:55" x14ac:dyDescent="0.25">
      <c r="H28" s="1"/>
    </row>
    <row r="29" spans="1:55" x14ac:dyDescent="0.25">
      <c r="H29" s="1"/>
    </row>
    <row r="30" spans="1:55" x14ac:dyDescent="0.25">
      <c r="H30" s="1"/>
    </row>
    <row r="31" spans="1:55" x14ac:dyDescent="0.25">
      <c r="H31" s="1"/>
    </row>
    <row r="32" spans="1:55" x14ac:dyDescent="0.25">
      <c r="H32" s="1"/>
    </row>
    <row r="33" spans="1:8" x14ac:dyDescent="0.25">
      <c r="H33" s="1"/>
    </row>
    <row r="34" spans="1:8" x14ac:dyDescent="0.25">
      <c r="H34" s="1"/>
    </row>
    <row r="35" spans="1:8" x14ac:dyDescent="0.25">
      <c r="H35" s="1"/>
    </row>
    <row r="36" spans="1:8" x14ac:dyDescent="0.25">
      <c r="A36" t="s">
        <v>65</v>
      </c>
      <c r="H36" s="1"/>
    </row>
    <row r="37" spans="1:8" x14ac:dyDescent="0.25">
      <c r="A37">
        <v>1.0810308766292001</v>
      </c>
      <c r="B37" s="1"/>
      <c r="H37" s="1"/>
    </row>
    <row r="38" spans="1:8" x14ac:dyDescent="0.25">
      <c r="A38">
        <v>0.79902089653894703</v>
      </c>
      <c r="B38" s="1"/>
      <c r="H38" s="1"/>
    </row>
    <row r="39" spans="1:8" x14ac:dyDescent="0.25">
      <c r="A39">
        <v>1.43414958230232</v>
      </c>
      <c r="B39" s="1"/>
      <c r="H39" s="1"/>
    </row>
    <row r="40" spans="1:8" x14ac:dyDescent="0.25">
      <c r="A40">
        <v>0.97949014929950695</v>
      </c>
      <c r="H40" s="1"/>
    </row>
    <row r="41" spans="1:8" x14ac:dyDescent="0.25">
      <c r="A41">
        <v>1.2061000077312101</v>
      </c>
      <c r="H41" s="2"/>
    </row>
    <row r="42" spans="1:8" x14ac:dyDescent="0.25">
      <c r="A42" s="2">
        <v>1.1058950721117899</v>
      </c>
    </row>
    <row r="43" spans="1:8" x14ac:dyDescent="0.25">
      <c r="A43">
        <v>0.99822911127118696</v>
      </c>
      <c r="H43" s="1"/>
    </row>
    <row r="44" spans="1:8" x14ac:dyDescent="0.25">
      <c r="A44">
        <v>0.99695783718912401</v>
      </c>
      <c r="H44" s="1"/>
    </row>
    <row r="45" spans="1:8" x14ac:dyDescent="0.25">
      <c r="A45">
        <v>0.97504981836632199</v>
      </c>
      <c r="H45" s="1"/>
    </row>
    <row r="46" spans="1:8" x14ac:dyDescent="0.25">
      <c r="A46">
        <v>2.2557477485106401</v>
      </c>
      <c r="H46" s="1"/>
    </row>
    <row r="47" spans="1:8" x14ac:dyDescent="0.25">
      <c r="A47">
        <v>0.20494563516270001</v>
      </c>
      <c r="H47" s="1"/>
    </row>
    <row r="48" spans="1:8" x14ac:dyDescent="0.25">
      <c r="A48">
        <v>0.204106546960412</v>
      </c>
      <c r="H48" s="1"/>
    </row>
    <row r="49" spans="1:8" x14ac:dyDescent="0.25">
      <c r="A49">
        <v>0.20307943182438901</v>
      </c>
      <c r="H49" s="1"/>
    </row>
    <row r="50" spans="1:8" x14ac:dyDescent="0.25">
      <c r="A50">
        <v>0.203682831532111</v>
      </c>
      <c r="H50" s="1"/>
    </row>
    <row r="51" spans="1:8" x14ac:dyDescent="0.25">
      <c r="A51">
        <v>0.20964490030893199</v>
      </c>
    </row>
    <row r="52" spans="1:8" x14ac:dyDescent="0.25">
      <c r="A52">
        <v>0.455121159862521</v>
      </c>
    </row>
    <row r="53" spans="1:8" x14ac:dyDescent="0.25">
      <c r="A53">
        <v>0.45910035789737202</v>
      </c>
    </row>
    <row r="54" spans="1:8" x14ac:dyDescent="0.25">
      <c r="A54">
        <v>0.46074222492414602</v>
      </c>
    </row>
    <row r="55" spans="1:8" x14ac:dyDescent="0.25">
      <c r="A55">
        <v>0.46033169879800701</v>
      </c>
    </row>
    <row r="56" spans="1:8" x14ac:dyDescent="0.25">
      <c r="A56">
        <v>0.86686246970314496</v>
      </c>
    </row>
    <row r="57" spans="1:8" x14ac:dyDescent="0.25">
      <c r="A57">
        <v>0.87840119293168195</v>
      </c>
    </row>
    <row r="58" spans="1:8" x14ac:dyDescent="0.25">
      <c r="A58">
        <v>0.87490119028684599</v>
      </c>
    </row>
    <row r="59" spans="1:8" x14ac:dyDescent="0.25">
      <c r="A59">
        <v>1.58905711818437</v>
      </c>
    </row>
  </sheetData>
  <mergeCells count="1">
    <mergeCell ref="AT14:AT16"/>
  </mergeCells>
  <conditionalFormatting sqref="AJ2:AL24">
    <cfRule type="colorScale" priority="7">
      <colorScale>
        <cfvo type="num" val="0"/>
        <cfvo type="num" val="10"/>
        <cfvo type="num" val="50"/>
        <color rgb="FF92D050"/>
        <color rgb="FFFFEB84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Q24">
    <cfRule type="colorScale" priority="5">
      <colorScale>
        <cfvo type="num" val="0"/>
        <cfvo type="num" val="10"/>
        <cfvo type="num" val="50"/>
        <color rgb="FF92D050"/>
        <color rgb="FFFFEB84"/>
        <color rgb="FFFF000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2:AR24">
    <cfRule type="colorScale" priority="3">
      <colorScale>
        <cfvo type="num" val="0"/>
        <cfvo type="num" val="10"/>
        <cfvo type="num" val="50"/>
        <color rgb="FF92D050"/>
        <color rgb="FFFFEB84"/>
        <color rgb="FFFF000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W24">
    <cfRule type="colorScale" priority="1">
      <colorScale>
        <cfvo type="min"/>
        <cfvo type="percentile" val="30"/>
        <cfvo type="max"/>
        <color rgb="FF92D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2016-08-01T10:57:13Z</dcterms:created>
  <dcterms:modified xsi:type="dcterms:W3CDTF">2016-08-02T13:20:18Z</dcterms:modified>
</cp:coreProperties>
</file>