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715" windowHeight="7995"/>
  </bookViews>
  <sheets>
    <sheet name="Sorptionstrockner" sheetId="1" r:id="rId1"/>
    <sheet name="Bilanz" sheetId="2" r:id="rId2"/>
    <sheet name="Befeuchter" sheetId="3" r:id="rId3"/>
    <sheet name="Stoffwerte" sheetId="4" r:id="rId4"/>
  </sheets>
  <calcPr calcId="145621"/>
</workbook>
</file>

<file path=xl/calcChain.xml><?xml version="1.0" encoding="utf-8"?>
<calcChain xmlns="http://schemas.openxmlformats.org/spreadsheetml/2006/main">
  <c r="D16" i="2" l="1"/>
  <c r="D8" i="2" l="1"/>
  <c r="F5" i="2"/>
  <c r="B17" i="2" s="1"/>
  <c r="C19" i="2" s="1"/>
  <c r="F6" i="2"/>
  <c r="B8" i="3"/>
  <c r="H4" i="3"/>
  <c r="H3" i="3"/>
  <c r="B8" i="1"/>
</calcChain>
</file>

<file path=xl/sharedStrings.xml><?xml version="1.0" encoding="utf-8"?>
<sst xmlns="http://schemas.openxmlformats.org/spreadsheetml/2006/main" count="111" uniqueCount="78">
  <si>
    <t>Sorptionstrockner</t>
  </si>
  <si>
    <t>g/kg</t>
  </si>
  <si>
    <t>Maximale Frischluft Wasserbeladung</t>
  </si>
  <si>
    <t>Frischlufttemperatur</t>
  </si>
  <si>
    <t>°C</t>
  </si>
  <si>
    <t>maximale Entfeuchtung</t>
  </si>
  <si>
    <t>Ausgangsdaten</t>
  </si>
  <si>
    <t>Laut h,x-Diagramm</t>
  </si>
  <si>
    <t>Temperaturdifferenz</t>
  </si>
  <si>
    <t>°C/g</t>
  </si>
  <si>
    <t>°C/6 g</t>
  </si>
  <si>
    <t xml:space="preserve">laut </t>
  </si>
  <si>
    <t>reale Temperaturdifferenz</t>
  </si>
  <si>
    <t>2,8-3,5</t>
  </si>
  <si>
    <t>Aus h,x-Diagramm</t>
  </si>
  <si>
    <t>kJ/kg</t>
  </si>
  <si>
    <t>Leistung Vorkühler</t>
  </si>
  <si>
    <t>kW</t>
  </si>
  <si>
    <t>kg/h</t>
  </si>
  <si>
    <t>Zustand nach Vorkühler</t>
  </si>
  <si>
    <t>h</t>
  </si>
  <si>
    <t>%</t>
  </si>
  <si>
    <t>x</t>
  </si>
  <si>
    <t>Bei einer Reduzierung der Luftfeuchte um 6 g/kg, die allerdings gar nicht mehr in der Luft sind</t>
  </si>
  <si>
    <t xml:space="preserve">Temperaturdifferen nach Diagramm </t>
  </si>
  <si>
    <t>max. nach Faustformel</t>
  </si>
  <si>
    <t>Temperatur nach Sorptionstauscher</t>
  </si>
  <si>
    <t>mit Diagramm</t>
  </si>
  <si>
    <t>mit Faustformel</t>
  </si>
  <si>
    <t>6*3,5</t>
  </si>
  <si>
    <t>7 kW/ 720 kg/h *3600 s/h</t>
  </si>
  <si>
    <t>Bilanz</t>
  </si>
  <si>
    <t>konserativ geschätzt</t>
  </si>
  <si>
    <t>m³/h</t>
  </si>
  <si>
    <t>K</t>
  </si>
  <si>
    <t>Für Befeuchter</t>
  </si>
  <si>
    <t>für sonstiges</t>
  </si>
  <si>
    <t xml:space="preserve">°C </t>
  </si>
  <si>
    <t>Puffer</t>
  </si>
  <si>
    <t>dT</t>
  </si>
  <si>
    <t>Q</t>
  </si>
  <si>
    <t>Befeuchter</t>
  </si>
  <si>
    <t>kJ/kgK</t>
  </si>
  <si>
    <r>
      <t>m</t>
    </r>
    <r>
      <rPr>
        <vertAlign val="subscript"/>
        <sz val="11"/>
        <color theme="1"/>
        <rFont val="Calibri"/>
        <family val="2"/>
        <scheme val="minor"/>
      </rPr>
      <t>wd,max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</si>
  <si>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</si>
  <si>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>T</t>
    </r>
    <r>
      <rPr>
        <vertAlign val="subscript"/>
        <sz val="11"/>
        <color theme="1"/>
        <rFont val="Calibri"/>
        <family val="2"/>
        <scheme val="minor"/>
      </rPr>
      <t>l</t>
    </r>
  </si>
  <si>
    <r>
      <t>T</t>
    </r>
    <r>
      <rPr>
        <vertAlign val="subscript"/>
        <sz val="11"/>
        <color theme="1"/>
        <rFont val="Calibri"/>
        <family val="2"/>
        <scheme val="minor"/>
      </rPr>
      <t>wd</t>
    </r>
  </si>
  <si>
    <r>
      <t>T</t>
    </r>
    <r>
      <rPr>
        <vertAlign val="subscript"/>
        <sz val="11"/>
        <color theme="1"/>
        <rFont val="Calibri"/>
        <family val="2"/>
        <scheme val="minor"/>
      </rPr>
      <t>aus</t>
    </r>
  </si>
  <si>
    <r>
      <t>V</t>
    </r>
    <r>
      <rPr>
        <vertAlign val="subscript"/>
        <sz val="11"/>
        <color theme="1"/>
        <rFont val="Calibri"/>
        <family val="2"/>
        <scheme val="minor"/>
      </rPr>
      <t>a</t>
    </r>
  </si>
  <si>
    <r>
      <t>V</t>
    </r>
    <r>
      <rPr>
        <vertAlign val="subscript"/>
        <sz val="11"/>
        <color theme="1"/>
        <rFont val="Calibri"/>
        <family val="2"/>
        <scheme val="minor"/>
      </rPr>
      <t>r</t>
    </r>
  </si>
  <si>
    <r>
      <t>m</t>
    </r>
    <r>
      <rPr>
        <vertAlign val="subscript"/>
        <sz val="11"/>
        <color theme="1"/>
        <rFont val="Calibri"/>
        <family val="2"/>
        <scheme val="minor"/>
      </rPr>
      <t>la</t>
    </r>
  </si>
  <si>
    <r>
      <t>m</t>
    </r>
    <r>
      <rPr>
        <vertAlign val="subscript"/>
        <sz val="11"/>
        <color theme="1"/>
        <rFont val="Calibri"/>
        <family val="2"/>
        <scheme val="minor"/>
      </rPr>
      <t>lr</t>
    </r>
  </si>
  <si>
    <r>
      <t>T</t>
    </r>
    <r>
      <rPr>
        <vertAlign val="subscript"/>
        <sz val="11"/>
        <color theme="1"/>
        <rFont val="Calibri"/>
        <family val="2"/>
        <scheme val="minor"/>
      </rPr>
      <t>la</t>
    </r>
  </si>
  <si>
    <r>
      <t>T</t>
    </r>
    <r>
      <rPr>
        <vertAlign val="subscript"/>
        <sz val="11"/>
        <color theme="1"/>
        <rFont val="Calibri"/>
        <family val="2"/>
        <scheme val="minor"/>
      </rPr>
      <t>lb</t>
    </r>
  </si>
  <si>
    <r>
      <t>T</t>
    </r>
    <r>
      <rPr>
        <vertAlign val="subscript"/>
        <sz val="11"/>
        <color theme="1"/>
        <rFont val="Calibri"/>
        <family val="2"/>
        <scheme val="minor"/>
      </rPr>
      <t>ges</t>
    </r>
  </si>
  <si>
    <t>weitere Temperaturaufschläge</t>
  </si>
  <si>
    <r>
      <t>m</t>
    </r>
    <r>
      <rPr>
        <vertAlign val="subscript"/>
        <sz val="11"/>
        <color theme="1"/>
        <rFont val="Calibri"/>
        <family val="2"/>
        <scheme val="minor"/>
      </rPr>
      <t>l,ges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</si>
  <si>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*dT*m</t>
    </r>
    <r>
      <rPr>
        <vertAlign val="subscript"/>
        <sz val="11"/>
        <color theme="1"/>
        <rFont val="Calibri"/>
        <family val="2"/>
        <scheme val="minor"/>
      </rPr>
      <t>l</t>
    </r>
  </si>
  <si>
    <r>
      <t>(m</t>
    </r>
    <r>
      <rPr>
        <vertAlign val="subscript"/>
        <sz val="11"/>
        <color theme="1"/>
        <rFont val="Calibri"/>
        <family val="2"/>
        <scheme val="minor"/>
      </rPr>
      <t>la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la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lb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lb</t>
    </r>
    <r>
      <rPr>
        <sz val="11"/>
        <color theme="1"/>
        <rFont val="Calibri"/>
        <family val="2"/>
        <scheme val="minor"/>
      </rPr>
      <t>)/(m</t>
    </r>
    <r>
      <rPr>
        <vertAlign val="subscript"/>
        <sz val="11"/>
        <color theme="1"/>
        <rFont val="Calibri"/>
        <family val="2"/>
        <scheme val="minor"/>
      </rPr>
      <t>la</t>
    </r>
    <r>
      <rPr>
        <sz val="11"/>
        <color theme="1"/>
        <rFont val="Calibri"/>
        <family val="2"/>
        <scheme val="minor"/>
      </rPr>
      <t>+m</t>
    </r>
    <r>
      <rPr>
        <vertAlign val="subscript"/>
        <sz val="11"/>
        <color theme="1"/>
        <rFont val="Calibri"/>
        <family val="2"/>
        <scheme val="minor"/>
      </rPr>
      <t>lb</t>
    </r>
    <r>
      <rPr>
        <sz val="11"/>
        <color theme="1"/>
        <rFont val="Calibri"/>
        <family val="2"/>
        <scheme val="minor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</si>
  <si>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rel.</t>
    </r>
  </si>
  <si>
    <r>
      <t>T</t>
    </r>
    <r>
      <rPr>
        <vertAlign val="subscript"/>
        <sz val="11"/>
        <color theme="1"/>
        <rFont val="Calibri"/>
        <family val="2"/>
        <scheme val="minor"/>
      </rPr>
      <t>Vork</t>
    </r>
  </si>
  <si>
    <r>
      <t>h</t>
    </r>
    <r>
      <rPr>
        <vertAlign val="subscript"/>
        <sz val="11"/>
        <color theme="1"/>
        <rFont val="Calibri"/>
        <family val="2"/>
        <scheme val="minor"/>
      </rPr>
      <t>ein</t>
    </r>
  </si>
  <si>
    <r>
      <t>T</t>
    </r>
    <r>
      <rPr>
        <vertAlign val="subscript"/>
        <sz val="11"/>
        <color theme="1"/>
        <rFont val="Calibri"/>
        <family val="2"/>
        <scheme val="minor"/>
      </rPr>
      <t>Vork</t>
    </r>
    <r>
      <rPr>
        <sz val="11"/>
        <color theme="1"/>
        <rFont val="Calibri"/>
        <family val="2"/>
        <scheme val="minor"/>
      </rPr>
      <t>+dT</t>
    </r>
    <r>
      <rPr>
        <vertAlign val="subscript"/>
        <sz val="11"/>
        <color theme="1"/>
        <rFont val="Calibri"/>
        <family val="2"/>
        <scheme val="minor"/>
      </rPr>
      <t>dia</t>
    </r>
  </si>
  <si>
    <r>
      <t>T</t>
    </r>
    <r>
      <rPr>
        <vertAlign val="subscript"/>
        <sz val="11"/>
        <color theme="1"/>
        <rFont val="Calibri"/>
        <family val="2"/>
        <scheme val="minor"/>
      </rPr>
      <t>Vork</t>
    </r>
    <r>
      <rPr>
        <sz val="11"/>
        <color theme="1"/>
        <rFont val="Calibri"/>
        <family val="2"/>
        <scheme val="minor"/>
      </rPr>
      <t>+dT</t>
    </r>
    <r>
      <rPr>
        <vertAlign val="subscript"/>
        <sz val="11"/>
        <color theme="1"/>
        <rFont val="Calibri"/>
        <family val="2"/>
        <scheme val="minor"/>
      </rPr>
      <t>faust</t>
    </r>
  </si>
  <si>
    <r>
      <t>m</t>
    </r>
    <r>
      <rPr>
        <vertAlign val="subscript"/>
        <sz val="11"/>
        <color theme="1"/>
        <rFont val="Calibri"/>
        <family val="2"/>
        <scheme val="minor"/>
      </rPr>
      <t>l</t>
    </r>
  </si>
  <si>
    <t>−5</t>
  </si>
  <si>
    <t>−10</t>
  </si>
  <si>
    <t>−15</t>
  </si>
  <si>
    <t>−20</t>
  </si>
  <si>
    <t>−25</t>
  </si>
  <si>
    <t>Temperatur [°C]</t>
  </si>
  <si>
    <t>Luft bei Umgebungsdruck</t>
  </si>
  <si>
    <t>kg/s</t>
  </si>
  <si>
    <r>
      <t>c</t>
    </r>
    <r>
      <rPr>
        <vertAlign val="subscript"/>
        <sz val="11"/>
        <color theme="1"/>
        <rFont val="Calibri"/>
        <family val="2"/>
        <scheme val="minor"/>
      </rPr>
      <t>WD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</si>
  <si>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</si>
  <si>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t>Temperaturerhöhung ca.</t>
  </si>
  <si>
    <t xml:space="preserve"> Dichte [kg/m³]</t>
  </si>
  <si>
    <t>-10  - (-4 + 0,5 + 0,5 +2,5)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</si>
</sst>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5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13" sqref="A13"/>
    </sheetView>
  </sheetViews>
  <sheetFormatPr baseColWidth="10" defaultRowHeight="15" x14ac:dyDescent="0.25"/>
  <cols>
    <col min="1" max="1" width="35.7109375" customWidth="1"/>
    <col min="5" max="5" width="31.140625" customWidth="1"/>
  </cols>
  <sheetData>
    <row r="1" spans="1:8" x14ac:dyDescent="0.25">
      <c r="A1" t="s">
        <v>0</v>
      </c>
      <c r="E1" t="s">
        <v>7</v>
      </c>
    </row>
    <row r="2" spans="1:8" x14ac:dyDescent="0.25">
      <c r="A2" t="s">
        <v>6</v>
      </c>
      <c r="E2" t="s">
        <v>8</v>
      </c>
      <c r="F2">
        <v>15</v>
      </c>
      <c r="G2" t="s">
        <v>10</v>
      </c>
    </row>
    <row r="3" spans="1:8" x14ac:dyDescent="0.25">
      <c r="A3" t="s">
        <v>2</v>
      </c>
      <c r="B3">
        <v>12</v>
      </c>
      <c r="C3" t="s">
        <v>1</v>
      </c>
      <c r="F3">
        <v>2.5</v>
      </c>
      <c r="G3" t="s">
        <v>9</v>
      </c>
    </row>
    <row r="4" spans="1:8" x14ac:dyDescent="0.25">
      <c r="A4" t="s">
        <v>3</v>
      </c>
      <c r="B4">
        <v>20</v>
      </c>
      <c r="C4" t="s">
        <v>4</v>
      </c>
    </row>
    <row r="5" spans="1:8" x14ac:dyDescent="0.25">
      <c r="A5" t="s">
        <v>5</v>
      </c>
      <c r="B5">
        <v>6</v>
      </c>
      <c r="C5" t="s">
        <v>1</v>
      </c>
      <c r="E5" t="s">
        <v>11</v>
      </c>
    </row>
    <row r="6" spans="1:8" x14ac:dyDescent="0.25">
      <c r="B6">
        <v>720</v>
      </c>
      <c r="C6" t="s">
        <v>18</v>
      </c>
      <c r="E6" t="s">
        <v>12</v>
      </c>
      <c r="F6" s="1" t="s">
        <v>13</v>
      </c>
      <c r="G6" t="s">
        <v>9</v>
      </c>
    </row>
    <row r="7" spans="1:8" x14ac:dyDescent="0.25">
      <c r="A7" t="s">
        <v>16</v>
      </c>
      <c r="B7">
        <v>7</v>
      </c>
      <c r="C7" t="s">
        <v>17</v>
      </c>
    </row>
    <row r="8" spans="1:8" x14ac:dyDescent="0.25">
      <c r="B8">
        <f>B7/B6*3600</f>
        <v>35</v>
      </c>
      <c r="C8" t="s">
        <v>15</v>
      </c>
      <c r="D8" t="s">
        <v>30</v>
      </c>
    </row>
    <row r="10" spans="1:8" x14ac:dyDescent="0.25">
      <c r="A10" t="s">
        <v>14</v>
      </c>
    </row>
    <row r="11" spans="1:8" ht="18" x14ac:dyDescent="0.35">
      <c r="A11" t="s">
        <v>61</v>
      </c>
      <c r="B11">
        <v>50.5</v>
      </c>
      <c r="C11" t="s">
        <v>15</v>
      </c>
    </row>
    <row r="13" spans="1:8" x14ac:dyDescent="0.25">
      <c r="A13" t="s">
        <v>19</v>
      </c>
      <c r="E13" t="s">
        <v>23</v>
      </c>
    </row>
    <row r="14" spans="1:8" ht="18" x14ac:dyDescent="0.35">
      <c r="A14" t="s">
        <v>60</v>
      </c>
      <c r="B14">
        <v>3</v>
      </c>
      <c r="C14" t="s">
        <v>4</v>
      </c>
      <c r="E14" t="s">
        <v>24</v>
      </c>
      <c r="F14">
        <v>15</v>
      </c>
      <c r="G14" t="s">
        <v>4</v>
      </c>
    </row>
    <row r="15" spans="1:8" x14ac:dyDescent="0.25">
      <c r="A15" t="s">
        <v>20</v>
      </c>
      <c r="B15">
        <v>15</v>
      </c>
      <c r="C15" t="s">
        <v>15</v>
      </c>
      <c r="E15" t="s">
        <v>25</v>
      </c>
      <c r="F15">
        <v>21</v>
      </c>
      <c r="G15" t="s">
        <v>4</v>
      </c>
      <c r="H15" t="s">
        <v>29</v>
      </c>
    </row>
    <row r="16" spans="1:8" ht="18" x14ac:dyDescent="0.35">
      <c r="A16" t="s">
        <v>59</v>
      </c>
      <c r="B16">
        <v>100</v>
      </c>
      <c r="C16" t="s">
        <v>21</v>
      </c>
    </row>
    <row r="17" spans="1:8" x14ac:dyDescent="0.25">
      <c r="A17" t="s">
        <v>22</v>
      </c>
      <c r="B17">
        <v>4.25</v>
      </c>
      <c r="C17" t="s">
        <v>1</v>
      </c>
      <c r="E17" t="s">
        <v>26</v>
      </c>
    </row>
    <row r="18" spans="1:8" ht="18" x14ac:dyDescent="0.35">
      <c r="E18" t="s">
        <v>27</v>
      </c>
      <c r="F18">
        <v>19</v>
      </c>
      <c r="G18" t="s">
        <v>4</v>
      </c>
      <c r="H18" t="s">
        <v>62</v>
      </c>
    </row>
    <row r="19" spans="1:8" ht="18" x14ac:dyDescent="0.35">
      <c r="E19" t="s">
        <v>28</v>
      </c>
      <c r="F19">
        <v>24</v>
      </c>
      <c r="G19" t="s">
        <v>4</v>
      </c>
      <c r="H19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B16" sqref="B16"/>
    </sheetView>
  </sheetViews>
  <sheetFormatPr baseColWidth="10" defaultRowHeight="15" x14ac:dyDescent="0.25"/>
  <sheetData>
    <row r="1" spans="1:11" x14ac:dyDescent="0.25">
      <c r="A1" t="s">
        <v>31</v>
      </c>
    </row>
    <row r="3" spans="1:11" ht="18" x14ac:dyDescent="0.35">
      <c r="A3" t="s">
        <v>32</v>
      </c>
      <c r="B3" t="s">
        <v>47</v>
      </c>
      <c r="C3">
        <v>25</v>
      </c>
      <c r="D3" t="s">
        <v>4</v>
      </c>
    </row>
    <row r="5" spans="1:11" ht="18" x14ac:dyDescent="0.35">
      <c r="A5" t="s">
        <v>48</v>
      </c>
      <c r="B5">
        <v>600</v>
      </c>
      <c r="C5" t="s">
        <v>33</v>
      </c>
      <c r="E5" t="s">
        <v>50</v>
      </c>
      <c r="F5">
        <f>Stoffwerte!B6*B5</f>
        <v>722.45999999999992</v>
      </c>
      <c r="G5" t="s">
        <v>18</v>
      </c>
      <c r="I5" t="s">
        <v>52</v>
      </c>
      <c r="J5">
        <v>298.14999999999998</v>
      </c>
      <c r="K5" t="s">
        <v>34</v>
      </c>
    </row>
    <row r="6" spans="1:11" ht="18" x14ac:dyDescent="0.35">
      <c r="A6" s="3" t="s">
        <v>49</v>
      </c>
      <c r="B6">
        <v>2650</v>
      </c>
      <c r="C6" t="s">
        <v>33</v>
      </c>
      <c r="E6" t="s">
        <v>51</v>
      </c>
      <c r="F6">
        <f>B6*Stoffwerte!B12</f>
        <v>3554.4449999999997</v>
      </c>
      <c r="G6" t="s">
        <v>18</v>
      </c>
      <c r="I6" t="s">
        <v>53</v>
      </c>
      <c r="J6">
        <v>263.14999999999998</v>
      </c>
      <c r="K6" t="s">
        <v>34</v>
      </c>
    </row>
    <row r="8" spans="1:11" ht="18" x14ac:dyDescent="0.35">
      <c r="A8" t="s">
        <v>54</v>
      </c>
      <c r="B8" t="s">
        <v>58</v>
      </c>
      <c r="D8">
        <f>(F5*J5+J6*F6)/(F5+F6)</f>
        <v>269.06224261469447</v>
      </c>
      <c r="E8" t="s">
        <v>34</v>
      </c>
    </row>
    <row r="9" spans="1:11" x14ac:dyDescent="0.25">
      <c r="D9">
        <v>-4</v>
      </c>
      <c r="E9" t="s">
        <v>4</v>
      </c>
    </row>
    <row r="11" spans="1:11" x14ac:dyDescent="0.25">
      <c r="A11" t="s">
        <v>55</v>
      </c>
    </row>
    <row r="12" spans="1:11" x14ac:dyDescent="0.25">
      <c r="A12">
        <v>0.5</v>
      </c>
      <c r="B12" t="s">
        <v>4</v>
      </c>
      <c r="C12" t="s">
        <v>35</v>
      </c>
    </row>
    <row r="13" spans="1:11" x14ac:dyDescent="0.25">
      <c r="A13">
        <v>0.5</v>
      </c>
      <c r="B13" t="s">
        <v>4</v>
      </c>
      <c r="C13" t="s">
        <v>36</v>
      </c>
    </row>
    <row r="14" spans="1:11" x14ac:dyDescent="0.25">
      <c r="A14">
        <v>3</v>
      </c>
      <c r="B14" t="s">
        <v>37</v>
      </c>
      <c r="C14" t="s">
        <v>38</v>
      </c>
    </row>
    <row r="16" spans="1:11" x14ac:dyDescent="0.25">
      <c r="A16" t="s">
        <v>39</v>
      </c>
      <c r="B16" s="2" t="s">
        <v>77</v>
      </c>
      <c r="C16" t="s">
        <v>4</v>
      </c>
      <c r="D16">
        <f>-10-(D9+A12+A13+A14)</f>
        <v>-10</v>
      </c>
      <c r="E16" t="s">
        <v>4</v>
      </c>
    </row>
    <row r="17" spans="1:4" ht="18" x14ac:dyDescent="0.35">
      <c r="A17" t="s">
        <v>56</v>
      </c>
      <c r="B17">
        <f>F5+F6</f>
        <v>4276.9049999999997</v>
      </c>
      <c r="C17" t="s">
        <v>18</v>
      </c>
    </row>
    <row r="19" spans="1:4" ht="18" x14ac:dyDescent="0.35">
      <c r="A19" t="s">
        <v>40</v>
      </c>
      <c r="B19" t="s">
        <v>57</v>
      </c>
      <c r="C19">
        <f>1.005*D16*B17/3600</f>
        <v>-11.939693124999998</v>
      </c>
      <c r="D19" t="s">
        <v>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41" sqref="E41"/>
    </sheetView>
  </sheetViews>
  <sheetFormatPr baseColWidth="10" defaultRowHeight="15" x14ac:dyDescent="0.25"/>
  <sheetData>
    <row r="1" spans="1:9" x14ac:dyDescent="0.25">
      <c r="A1" t="s">
        <v>41</v>
      </c>
    </row>
    <row r="3" spans="1:9" ht="18" x14ac:dyDescent="0.35">
      <c r="A3" t="s">
        <v>44</v>
      </c>
      <c r="B3">
        <v>2.08</v>
      </c>
      <c r="C3" t="s">
        <v>42</v>
      </c>
      <c r="E3" t="s">
        <v>43</v>
      </c>
      <c r="F3">
        <v>12</v>
      </c>
      <c r="G3" t="s">
        <v>18</v>
      </c>
      <c r="H3">
        <f>F3/3600</f>
        <v>3.3333333333333335E-3</v>
      </c>
      <c r="I3" t="s">
        <v>72</v>
      </c>
    </row>
    <row r="4" spans="1:9" ht="18" x14ac:dyDescent="0.35">
      <c r="A4" t="s">
        <v>45</v>
      </c>
      <c r="B4">
        <v>263</v>
      </c>
      <c r="C4" t="s">
        <v>34</v>
      </c>
      <c r="E4" t="s">
        <v>64</v>
      </c>
      <c r="F4">
        <v>4274</v>
      </c>
      <c r="G4" t="s">
        <v>18</v>
      </c>
      <c r="H4">
        <f>F4/3600</f>
        <v>1.1872222222222222</v>
      </c>
      <c r="I4" t="s">
        <v>72</v>
      </c>
    </row>
    <row r="5" spans="1:9" ht="18" x14ac:dyDescent="0.35">
      <c r="A5" t="s">
        <v>46</v>
      </c>
      <c r="B5">
        <v>373</v>
      </c>
      <c r="C5" t="s">
        <v>34</v>
      </c>
    </row>
    <row r="8" spans="1:9" ht="18" x14ac:dyDescent="0.35">
      <c r="A8" t="s">
        <v>54</v>
      </c>
      <c r="B8">
        <f>(H3*Stoffwerte!G3*B5+Stoffwerte!G4*H4*B4)/(H3*Stoffwerte!G3+Stoffwerte!G4*H4)</f>
        <v>263.63550700988122</v>
      </c>
      <c r="C8" t="s">
        <v>34</v>
      </c>
    </row>
    <row r="9" spans="1:9" x14ac:dyDescent="0.25">
      <c r="E9" s="6"/>
    </row>
    <row r="10" spans="1:9" x14ac:dyDescent="0.25">
      <c r="A10" t="s">
        <v>75</v>
      </c>
      <c r="B10">
        <v>0.5</v>
      </c>
      <c r="C10" t="s">
        <v>34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33" sqref="F33"/>
    </sheetView>
  </sheetViews>
  <sheetFormatPr baseColWidth="10" defaultRowHeight="15" x14ac:dyDescent="0.25"/>
  <sheetData>
    <row r="1" spans="1:8" x14ac:dyDescent="0.25">
      <c r="A1" t="s">
        <v>71</v>
      </c>
    </row>
    <row r="2" spans="1:8" x14ac:dyDescent="0.25">
      <c r="A2" t="s">
        <v>70</v>
      </c>
      <c r="B2" t="s">
        <v>76</v>
      </c>
    </row>
    <row r="3" spans="1:8" ht="18" x14ac:dyDescent="0.35">
      <c r="A3" s="5">
        <v>35</v>
      </c>
      <c r="B3" s="4">
        <v>1.1455</v>
      </c>
      <c r="F3" t="s">
        <v>73</v>
      </c>
      <c r="G3">
        <v>2.08</v>
      </c>
      <c r="H3" t="s">
        <v>42</v>
      </c>
    </row>
    <row r="4" spans="1:8" ht="18" x14ac:dyDescent="0.35">
      <c r="A4" s="5">
        <v>30</v>
      </c>
      <c r="B4" s="4">
        <v>1.1644000000000001</v>
      </c>
      <c r="F4" t="s">
        <v>74</v>
      </c>
      <c r="G4">
        <v>1.0049999999999999</v>
      </c>
      <c r="H4" t="s">
        <v>42</v>
      </c>
    </row>
    <row r="5" spans="1:8" x14ac:dyDescent="0.25">
      <c r="A5" s="5">
        <v>25</v>
      </c>
      <c r="B5" s="4">
        <v>1.1839</v>
      </c>
    </row>
    <row r="6" spans="1:8" x14ac:dyDescent="0.25">
      <c r="A6" s="5">
        <v>20</v>
      </c>
      <c r="B6" s="4">
        <v>1.2040999999999999</v>
      </c>
    </row>
    <row r="7" spans="1:8" x14ac:dyDescent="0.25">
      <c r="A7" s="5">
        <v>15</v>
      </c>
      <c r="B7" s="4">
        <v>1.2250000000000001</v>
      </c>
    </row>
    <row r="8" spans="1:8" x14ac:dyDescent="0.25">
      <c r="A8" s="5">
        <v>10</v>
      </c>
      <c r="B8" s="4">
        <v>1.2465999999999999</v>
      </c>
    </row>
    <row r="9" spans="1:8" x14ac:dyDescent="0.25">
      <c r="A9" s="5">
        <v>5</v>
      </c>
      <c r="B9" s="4">
        <v>1.2689999999999999</v>
      </c>
    </row>
    <row r="10" spans="1:8" x14ac:dyDescent="0.25">
      <c r="A10" s="5">
        <v>0</v>
      </c>
      <c r="B10" s="4">
        <v>1.292</v>
      </c>
    </row>
    <row r="11" spans="1:8" x14ac:dyDescent="0.25">
      <c r="A11" s="5" t="s">
        <v>65</v>
      </c>
      <c r="B11" s="4">
        <v>1.3163</v>
      </c>
    </row>
    <row r="12" spans="1:8" x14ac:dyDescent="0.25">
      <c r="A12" s="5" t="s">
        <v>66</v>
      </c>
      <c r="B12" s="4">
        <v>1.3412999999999999</v>
      </c>
    </row>
    <row r="13" spans="1:8" x14ac:dyDescent="0.25">
      <c r="A13" s="5" t="s">
        <v>67</v>
      </c>
      <c r="B13" s="4">
        <v>1.3673</v>
      </c>
    </row>
    <row r="14" spans="1:8" x14ac:dyDescent="0.25">
      <c r="A14" s="5" t="s">
        <v>68</v>
      </c>
      <c r="B14" s="4">
        <v>1.3943000000000001</v>
      </c>
    </row>
    <row r="15" spans="1:8" x14ac:dyDescent="0.25">
      <c r="A15" s="5" t="s">
        <v>69</v>
      </c>
      <c r="B15" s="4">
        <v>1.4224000000000001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Sorptionstrockner</vt:lpstr>
      <vt:lpstr>Bilanz</vt:lpstr>
      <vt:lpstr>Befeuchter</vt:lpstr>
      <vt:lpstr>Stoffwerte</vt:lpstr>
    </vt:vector>
  </TitlesOfParts>
  <Company>E.ON Energy Research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2015-11-12T09:48:22Z</dcterms:created>
  <dcterms:modified xsi:type="dcterms:W3CDTF">2015-11-16T15:45:10Z</dcterms:modified>
</cp:coreProperties>
</file>