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8515" windowHeight="12525" activeTab="1"/>
  </bookViews>
  <sheets>
    <sheet name="Tabelle1 (2)" sheetId="4" r:id="rId1"/>
    <sheet name="Tabelle1" sheetId="1" r:id="rId2"/>
  </sheets>
  <calcPr calcId="145621"/>
</workbook>
</file>

<file path=xl/calcChain.xml><?xml version="1.0" encoding="utf-8"?>
<calcChain xmlns="http://schemas.openxmlformats.org/spreadsheetml/2006/main">
  <c r="B69" i="1" l="1"/>
  <c r="C69" i="1"/>
  <c r="B92" i="1"/>
  <c r="B93" i="1"/>
  <c r="C93" i="1"/>
  <c r="C92" i="1"/>
  <c r="B98" i="1"/>
  <c r="C96" i="1"/>
  <c r="B96" i="1"/>
  <c r="C94" i="1"/>
  <c r="B94" i="1"/>
  <c r="B91" i="1"/>
  <c r="B100" i="1" s="1"/>
  <c r="D100" i="1" l="1"/>
  <c r="B101" i="1"/>
  <c r="E101" i="1" s="1"/>
  <c r="C72" i="1"/>
  <c r="C70" i="1"/>
  <c r="B70" i="1" s="1"/>
  <c r="B74" i="1"/>
  <c r="B72" i="1"/>
  <c r="B68" i="1"/>
  <c r="B76" i="1" l="1"/>
  <c r="B77" i="1" s="1"/>
  <c r="E77" i="1" s="1"/>
  <c r="B55" i="1"/>
  <c r="G54" i="1"/>
  <c r="B53" i="1"/>
  <c r="G52" i="1"/>
  <c r="G51" i="1"/>
  <c r="B51" i="1"/>
  <c r="G50" i="1"/>
  <c r="G57" i="1" s="1"/>
  <c r="I57" i="1" s="1"/>
  <c r="B50" i="1"/>
  <c r="B49" i="1"/>
  <c r="D76" i="1" l="1"/>
  <c r="B57" i="1"/>
  <c r="D57" i="1" s="1"/>
  <c r="E42" i="1"/>
  <c r="B42" i="1"/>
  <c r="G35" i="1"/>
  <c r="G36" i="1"/>
  <c r="G38" i="1"/>
  <c r="B39" i="1"/>
  <c r="B37" i="1"/>
  <c r="B36" i="1"/>
  <c r="C36" i="1"/>
  <c r="B35" i="1"/>
  <c r="C35" i="1"/>
  <c r="B34" i="1"/>
  <c r="G34" i="1"/>
  <c r="B58" i="1" l="1"/>
  <c r="E58" i="1" s="1"/>
  <c r="B13" i="1"/>
  <c r="G13" i="1"/>
  <c r="B11" i="1"/>
  <c r="B12" i="1"/>
  <c r="G12" i="1"/>
  <c r="B23" i="1"/>
  <c r="B22" i="1"/>
  <c r="G22" i="1"/>
  <c r="G23" i="1"/>
  <c r="B10" i="1"/>
  <c r="G10" i="1"/>
  <c r="G11" i="1"/>
  <c r="B21" i="1"/>
  <c r="G21" i="1"/>
  <c r="G9" i="1"/>
  <c r="B9" i="1"/>
  <c r="G41" i="1"/>
  <c r="I41" i="1" s="1"/>
  <c r="G20" i="1"/>
  <c r="G27" i="1" s="1"/>
  <c r="I27" i="1" s="1"/>
  <c r="G8" i="1"/>
  <c r="G7" i="1"/>
  <c r="B20" i="1"/>
  <c r="B8" i="1"/>
  <c r="B37" i="4"/>
  <c r="B29" i="4"/>
  <c r="B25" i="4"/>
  <c r="B20" i="4"/>
  <c r="B18" i="4"/>
  <c r="B11" i="4"/>
  <c r="B10" i="4"/>
  <c r="B7" i="4"/>
  <c r="B6" i="4"/>
  <c r="B5" i="4"/>
  <c r="B13" i="4" s="1"/>
  <c r="G15" i="1" l="1"/>
  <c r="I15" i="1" s="1"/>
  <c r="B41" i="1"/>
  <c r="D41" i="1" s="1"/>
  <c r="B33" i="1"/>
  <c r="B27" i="1"/>
  <c r="D27" i="1" s="1"/>
  <c r="B15" i="1"/>
  <c r="D15" i="1" s="1"/>
  <c r="B7" i="1"/>
</calcChain>
</file>

<file path=xl/sharedStrings.xml><?xml version="1.0" encoding="utf-8"?>
<sst xmlns="http://schemas.openxmlformats.org/spreadsheetml/2006/main" count="219" uniqueCount="60">
  <si>
    <t>Fernkälte 1</t>
  </si>
  <si>
    <r>
      <t>WT</t>
    </r>
    <r>
      <rPr>
        <vertAlign val="subscript"/>
        <sz val="11"/>
        <color theme="1"/>
        <rFont val="Calibri"/>
        <family val="2"/>
        <scheme val="minor"/>
      </rPr>
      <t>Primär</t>
    </r>
  </si>
  <si>
    <r>
      <t>WT</t>
    </r>
    <r>
      <rPr>
        <vertAlign val="subscript"/>
        <sz val="11"/>
        <color theme="1"/>
        <rFont val="Calibri"/>
        <family val="2"/>
        <scheme val="minor"/>
      </rPr>
      <t>sec</t>
    </r>
  </si>
  <si>
    <t>Rohre</t>
  </si>
  <si>
    <t>Krümmungen</t>
  </si>
  <si>
    <t>T-Stücke</t>
  </si>
  <si>
    <t>Regelklappe</t>
  </si>
  <si>
    <t>Fernkälte 2</t>
  </si>
  <si>
    <t>Tieftemperatur</t>
  </si>
  <si>
    <t>/</t>
  </si>
  <si>
    <t>Verbreiterung</t>
  </si>
  <si>
    <t>Verjüngung</t>
  </si>
  <si>
    <t>Membran</t>
  </si>
  <si>
    <t>Druckverlust</t>
  </si>
  <si>
    <t>[kPa]</t>
  </si>
  <si>
    <t>[bar]</t>
  </si>
  <si>
    <t>Krümmungen(90°, 2,5*D)</t>
  </si>
  <si>
    <t>http://www.druckverlust.de/Online-Rechner/</t>
  </si>
  <si>
    <t>Rohre (25 mm; 35m)</t>
  </si>
  <si>
    <t>Rohre (25 mm; 30 m)</t>
  </si>
  <si>
    <t>4,4m</t>
  </si>
  <si>
    <t>3,5m</t>
  </si>
  <si>
    <t>5m</t>
  </si>
  <si>
    <t>mm</t>
  </si>
  <si>
    <t xml:space="preserve">Rohre </t>
  </si>
  <si>
    <t>DN 20 Kupfer, Krümmung r=2D</t>
  </si>
  <si>
    <t>30m</t>
  </si>
  <si>
    <t>35m</t>
  </si>
  <si>
    <t>m</t>
  </si>
  <si>
    <t>Pumphöhe</t>
  </si>
  <si>
    <t>DN 25 Kupfer, Krümmung r=2D</t>
  </si>
  <si>
    <t>0,57m/s</t>
  </si>
  <si>
    <t>0,7m/s</t>
  </si>
  <si>
    <t>1,09m/s</t>
  </si>
  <si>
    <t>0,88m/s</t>
  </si>
  <si>
    <t>Krümmungen 10*</t>
  </si>
  <si>
    <t>T-Stücke 2*</t>
  </si>
  <si>
    <t>Regelklappe/Geradesitzventil</t>
  </si>
  <si>
    <t>Verbreiterung 15-&gt;20</t>
  </si>
  <si>
    <t>Verbreiterung 15-&gt;25</t>
  </si>
  <si>
    <t>Verjüngung  25-&gt;20</t>
  </si>
  <si>
    <t>Verbreiterung 20-&gt;25</t>
  </si>
  <si>
    <t>Dichte 1,07 g/cm³, kinematische Viskosität 10mm/s², Dynamische Viskosität 10,7 mPas</t>
  </si>
  <si>
    <t>Dichte 1,08 g/cm³, kinematische Viskosität 20mm/s², Dynamische Viskosität 21,6 mPas</t>
  </si>
  <si>
    <t>10m länge, 32mm durchmesser</t>
  </si>
  <si>
    <t>Krümmungen 5*</t>
  </si>
  <si>
    <t>Verjüngung 32-&gt;25</t>
  </si>
  <si>
    <t>Summe</t>
  </si>
  <si>
    <t>kPa</t>
  </si>
  <si>
    <t>Alpha2 25-60 180</t>
  </si>
  <si>
    <t>Alpha2 25-80 180</t>
  </si>
  <si>
    <t>Magna3 25-120 deutlich größer</t>
  </si>
  <si>
    <t>Alpha 25-80 180</t>
  </si>
  <si>
    <t>TPE3 32-120-S A-F-A-BQQE - 98438463</t>
  </si>
  <si>
    <t>CM5-3 A-R-I-E-AQQE</t>
  </si>
  <si>
    <t>3-Wege-Ventil</t>
  </si>
  <si>
    <t>Schlauch</t>
  </si>
  <si>
    <t>Rohre DN 25, 8 m</t>
  </si>
  <si>
    <t>Rohre DN 32, 44 m</t>
  </si>
  <si>
    <t>Rohre DN 32, 52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</si>
</sst>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3" fillId="0" borderId="0" xfId="1"/>
    <xf numFmtId="0" fontId="0" fillId="0" borderId="2" xfId="0" applyBorder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ruckverlust.de/Online-Rechn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ruckverlust.de/Online-Rechn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2" sqref="A2:A35"/>
    </sheetView>
  </sheetViews>
  <sheetFormatPr baseColWidth="10" defaultRowHeight="15" x14ac:dyDescent="0.25"/>
  <cols>
    <col min="1" max="1" width="19.28515625" customWidth="1"/>
  </cols>
  <sheetData>
    <row r="1" spans="1:5" x14ac:dyDescent="0.25">
      <c r="E1" s="6" t="s">
        <v>17</v>
      </c>
    </row>
    <row r="2" spans="1:5" x14ac:dyDescent="0.25">
      <c r="B2" t="s">
        <v>13</v>
      </c>
    </row>
    <row r="3" spans="1:5" x14ac:dyDescent="0.25">
      <c r="A3" s="2" t="s">
        <v>0</v>
      </c>
      <c r="B3" s="1" t="s">
        <v>14</v>
      </c>
      <c r="C3" s="1" t="s">
        <v>15</v>
      </c>
    </row>
    <row r="4" spans="1:5" ht="18" x14ac:dyDescent="0.35">
      <c r="A4" t="s">
        <v>1</v>
      </c>
      <c r="B4">
        <v>4.7</v>
      </c>
    </row>
    <row r="5" spans="1:5" ht="18" x14ac:dyDescent="0.35">
      <c r="A5" t="s">
        <v>2</v>
      </c>
      <c r="B5">
        <f>C5*100</f>
        <v>30</v>
      </c>
      <c r="C5">
        <v>0.3</v>
      </c>
    </row>
    <row r="6" spans="1:5" x14ac:dyDescent="0.25">
      <c r="A6" t="s">
        <v>19</v>
      </c>
      <c r="B6">
        <f t="shared" ref="B6:B7" si="0">C6*100</f>
        <v>8</v>
      </c>
      <c r="C6">
        <v>0.08</v>
      </c>
    </row>
    <row r="7" spans="1:5" x14ac:dyDescent="0.25">
      <c r="A7" t="s">
        <v>16</v>
      </c>
      <c r="B7">
        <f t="shared" si="0"/>
        <v>0</v>
      </c>
      <c r="C7">
        <v>0</v>
      </c>
    </row>
    <row r="8" spans="1:5" x14ac:dyDescent="0.25">
      <c r="A8" t="s">
        <v>5</v>
      </c>
    </row>
    <row r="9" spans="1:5" x14ac:dyDescent="0.25">
      <c r="A9" t="s">
        <v>6</v>
      </c>
      <c r="B9" s="1" t="s">
        <v>9</v>
      </c>
    </row>
    <row r="10" spans="1:5" x14ac:dyDescent="0.25">
      <c r="A10" t="s">
        <v>10</v>
      </c>
      <c r="B10">
        <f t="shared" ref="B10:B11" si="1">C10*100</f>
        <v>2</v>
      </c>
      <c r="C10">
        <v>0.02</v>
      </c>
    </row>
    <row r="11" spans="1:5" x14ac:dyDescent="0.25">
      <c r="A11" t="s">
        <v>11</v>
      </c>
      <c r="B11">
        <f t="shared" si="1"/>
        <v>0</v>
      </c>
      <c r="C11">
        <v>0</v>
      </c>
    </row>
    <row r="12" spans="1:5" ht="15.75" thickBot="1" x14ac:dyDescent="0.3">
      <c r="A12" s="3" t="s">
        <v>12</v>
      </c>
      <c r="B12" s="3"/>
      <c r="C12" s="3"/>
    </row>
    <row r="13" spans="1:5" s="4" customFormat="1" ht="15.75" thickTop="1" x14ac:dyDescent="0.25">
      <c r="B13" s="4">
        <f>SUM(B4:B12)</f>
        <v>44.7</v>
      </c>
      <c r="D13" s="4" t="s">
        <v>20</v>
      </c>
    </row>
    <row r="15" spans="1:5" x14ac:dyDescent="0.25">
      <c r="A15" s="2" t="s">
        <v>7</v>
      </c>
    </row>
    <row r="16" spans="1:5" ht="18" x14ac:dyDescent="0.35">
      <c r="A16" t="s">
        <v>1</v>
      </c>
      <c r="B16">
        <v>4.7</v>
      </c>
    </row>
    <row r="17" spans="1:8" ht="18" x14ac:dyDescent="0.35">
      <c r="A17" t="s">
        <v>2</v>
      </c>
      <c r="B17">
        <v>22</v>
      </c>
    </row>
    <row r="18" spans="1:8" x14ac:dyDescent="0.25">
      <c r="A18" t="s">
        <v>18</v>
      </c>
      <c r="B18">
        <f t="shared" ref="B18" si="2">C18*100</f>
        <v>6</v>
      </c>
      <c r="C18">
        <v>0.06</v>
      </c>
    </row>
    <row r="19" spans="1:8" x14ac:dyDescent="0.25">
      <c r="A19" t="s">
        <v>4</v>
      </c>
    </row>
    <row r="20" spans="1:8" x14ac:dyDescent="0.25">
      <c r="A20" t="s">
        <v>5</v>
      </c>
      <c r="B20">
        <f t="shared" ref="B20" si="3">C20*100</f>
        <v>2.7</v>
      </c>
      <c r="C20">
        <v>2.7E-2</v>
      </c>
    </row>
    <row r="21" spans="1:8" x14ac:dyDescent="0.25">
      <c r="A21" t="s">
        <v>6</v>
      </c>
      <c r="B21" s="1" t="s">
        <v>9</v>
      </c>
    </row>
    <row r="22" spans="1:8" x14ac:dyDescent="0.25">
      <c r="A22" t="s">
        <v>10</v>
      </c>
    </row>
    <row r="23" spans="1:8" x14ac:dyDescent="0.25">
      <c r="A23" t="s">
        <v>11</v>
      </c>
    </row>
    <row r="24" spans="1:8" ht="15.75" thickBot="1" x14ac:dyDescent="0.3">
      <c r="A24" t="s">
        <v>12</v>
      </c>
      <c r="B24" s="3"/>
      <c r="C24" s="3"/>
    </row>
    <row r="25" spans="1:8" s="4" customFormat="1" ht="15.75" thickTop="1" x14ac:dyDescent="0.25">
      <c r="B25" s="4">
        <f>SUM(B16:B24)</f>
        <v>35.400000000000006</v>
      </c>
      <c r="D25" s="4" t="s">
        <v>21</v>
      </c>
    </row>
    <row r="27" spans="1:8" x14ac:dyDescent="0.25">
      <c r="A27" s="2" t="s">
        <v>8</v>
      </c>
    </row>
    <row r="28" spans="1:8" ht="18" x14ac:dyDescent="0.35">
      <c r="A28" t="s">
        <v>1</v>
      </c>
      <c r="B28" s="1" t="s">
        <v>9</v>
      </c>
    </row>
    <row r="29" spans="1:8" ht="18" x14ac:dyDescent="0.35">
      <c r="A29" t="s">
        <v>2</v>
      </c>
      <c r="B29">
        <f t="shared" ref="B29" si="4">C29*100</f>
        <v>50</v>
      </c>
      <c r="C29">
        <v>0.5</v>
      </c>
      <c r="G29">
        <v>27.2</v>
      </c>
      <c r="H29" t="s">
        <v>23</v>
      </c>
    </row>
    <row r="30" spans="1:8" x14ac:dyDescent="0.25">
      <c r="A30" t="s">
        <v>3</v>
      </c>
    </row>
    <row r="31" spans="1:8" x14ac:dyDescent="0.25">
      <c r="A31" t="s">
        <v>4</v>
      </c>
    </row>
    <row r="32" spans="1:8" x14ac:dyDescent="0.25">
      <c r="A32" t="s">
        <v>5</v>
      </c>
    </row>
    <row r="33" spans="1:4" x14ac:dyDescent="0.25">
      <c r="A33" t="s">
        <v>6</v>
      </c>
    </row>
    <row r="34" spans="1:4" x14ac:dyDescent="0.25">
      <c r="A34" t="s">
        <v>10</v>
      </c>
    </row>
    <row r="35" spans="1:4" x14ac:dyDescent="0.25">
      <c r="A35" t="s">
        <v>11</v>
      </c>
    </row>
    <row r="36" spans="1:4" ht="15.75" thickBot="1" x14ac:dyDescent="0.3">
      <c r="A36" t="s">
        <v>12</v>
      </c>
      <c r="B36" s="5" t="s">
        <v>9</v>
      </c>
      <c r="C36" s="3"/>
    </row>
    <row r="37" spans="1:4" ht="15.75" thickTop="1" x14ac:dyDescent="0.25">
      <c r="B37">
        <f>SUM(B28:B36)</f>
        <v>50</v>
      </c>
      <c r="D37" t="s">
        <v>22</v>
      </c>
    </row>
  </sheetData>
  <hyperlinks>
    <hyperlink ref="E1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74" workbookViewId="0">
      <selection activeCell="I104" sqref="I104"/>
    </sheetView>
  </sheetViews>
  <sheetFormatPr baseColWidth="10" defaultRowHeight="15" x14ac:dyDescent="0.25"/>
  <cols>
    <col min="1" max="1" width="19.28515625" customWidth="1"/>
  </cols>
  <sheetData>
    <row r="1" spans="1:10" x14ac:dyDescent="0.25">
      <c r="E1" s="6" t="s">
        <v>17</v>
      </c>
    </row>
    <row r="2" spans="1:10" x14ac:dyDescent="0.25">
      <c r="B2" t="s">
        <v>13</v>
      </c>
    </row>
    <row r="4" spans="1:10" x14ac:dyDescent="0.25">
      <c r="B4" s="8" t="s">
        <v>25</v>
      </c>
      <c r="C4" s="8"/>
      <c r="G4" s="8" t="s">
        <v>30</v>
      </c>
      <c r="H4" s="8"/>
    </row>
    <row r="5" spans="1:10" x14ac:dyDescent="0.25">
      <c r="A5" s="2" t="s">
        <v>0</v>
      </c>
      <c r="B5" s="1" t="s">
        <v>14</v>
      </c>
      <c r="C5" s="1" t="s">
        <v>15</v>
      </c>
      <c r="D5" t="s">
        <v>26</v>
      </c>
      <c r="F5" s="2" t="s">
        <v>0</v>
      </c>
      <c r="G5" s="1" t="s">
        <v>14</v>
      </c>
      <c r="H5" s="1" t="s">
        <v>15</v>
      </c>
      <c r="I5" t="s">
        <v>26</v>
      </c>
    </row>
    <row r="6" spans="1:10" ht="18" x14ac:dyDescent="0.35">
      <c r="A6" t="s">
        <v>1</v>
      </c>
      <c r="B6">
        <v>4.7</v>
      </c>
      <c r="F6" t="s">
        <v>1</v>
      </c>
      <c r="G6">
        <v>4.7</v>
      </c>
    </row>
    <row r="7" spans="1:10" ht="18" x14ac:dyDescent="0.35">
      <c r="A7" t="s">
        <v>2</v>
      </c>
      <c r="B7">
        <f>C7*100</f>
        <v>30</v>
      </c>
      <c r="C7">
        <v>0.3</v>
      </c>
      <c r="F7" t="s">
        <v>2</v>
      </c>
      <c r="G7">
        <f>H7*100</f>
        <v>30</v>
      </c>
      <c r="H7">
        <v>0.3</v>
      </c>
    </row>
    <row r="8" spans="1:10" x14ac:dyDescent="0.25">
      <c r="A8" t="s">
        <v>24</v>
      </c>
      <c r="B8">
        <f>C8*100</f>
        <v>23</v>
      </c>
      <c r="C8">
        <v>0.23</v>
      </c>
      <c r="D8" t="s">
        <v>33</v>
      </c>
      <c r="F8" t="s">
        <v>24</v>
      </c>
      <c r="G8">
        <f>H8*100</f>
        <v>8</v>
      </c>
      <c r="H8">
        <v>0.08</v>
      </c>
      <c r="I8" t="s">
        <v>32</v>
      </c>
    </row>
    <row r="9" spans="1:10" x14ac:dyDescent="0.25">
      <c r="A9" t="s">
        <v>4</v>
      </c>
      <c r="B9">
        <f>C9*100</f>
        <v>2.63</v>
      </c>
      <c r="C9">
        <v>2.63E-2</v>
      </c>
      <c r="F9" t="s">
        <v>4</v>
      </c>
      <c r="G9">
        <f>H9*100</f>
        <v>1.0699999999999998</v>
      </c>
      <c r="H9">
        <v>1.0699999999999999E-2</v>
      </c>
    </row>
    <row r="10" spans="1:10" x14ac:dyDescent="0.25">
      <c r="A10" t="s">
        <v>36</v>
      </c>
      <c r="B10">
        <f>C10*100</f>
        <v>1.27</v>
      </c>
      <c r="C10">
        <v>1.2699999999999999E-2</v>
      </c>
      <c r="F10" t="s">
        <v>36</v>
      </c>
      <c r="G10">
        <f t="shared" ref="G10:G13" si="0">H10*100</f>
        <v>0.5</v>
      </c>
      <c r="H10">
        <v>5.0000000000000001E-3</v>
      </c>
    </row>
    <row r="11" spans="1:10" x14ac:dyDescent="0.25">
      <c r="A11" t="s">
        <v>37</v>
      </c>
      <c r="B11">
        <f t="shared" ref="B11:B13" si="1">C11*100</f>
        <v>5.4</v>
      </c>
      <c r="C11">
        <v>5.3999999999999999E-2</v>
      </c>
      <c r="F11" t="s">
        <v>37</v>
      </c>
      <c r="G11">
        <f t="shared" si="0"/>
        <v>1.9709999999999999</v>
      </c>
      <c r="H11">
        <v>1.9709999999999998E-2</v>
      </c>
    </row>
    <row r="12" spans="1:10" x14ac:dyDescent="0.25">
      <c r="A12" t="s">
        <v>38</v>
      </c>
      <c r="B12">
        <f t="shared" si="1"/>
        <v>0.39699999999999996</v>
      </c>
      <c r="C12">
        <v>3.9699999999999996E-3</v>
      </c>
      <c r="F12" t="s">
        <v>39</v>
      </c>
      <c r="G12">
        <f t="shared" si="0"/>
        <v>0.84499999999999997</v>
      </c>
      <c r="H12">
        <v>8.4499999999999992E-3</v>
      </c>
    </row>
    <row r="13" spans="1:10" x14ac:dyDescent="0.25">
      <c r="A13" t="s">
        <v>11</v>
      </c>
      <c r="B13">
        <f t="shared" si="1"/>
        <v>0.23600000000000002</v>
      </c>
      <c r="C13">
        <v>2.3600000000000001E-3</v>
      </c>
      <c r="F13" t="s">
        <v>11</v>
      </c>
      <c r="G13">
        <f t="shared" si="0"/>
        <v>0.31</v>
      </c>
      <c r="H13">
        <v>3.0999999999999999E-3</v>
      </c>
    </row>
    <row r="14" spans="1:10" ht="15.75" thickBot="1" x14ac:dyDescent="0.3">
      <c r="A14" s="3" t="s">
        <v>12</v>
      </c>
      <c r="B14" s="3"/>
      <c r="C14" s="3"/>
      <c r="D14" t="s">
        <v>29</v>
      </c>
      <c r="F14" s="3" t="s">
        <v>12</v>
      </c>
      <c r="G14" s="3"/>
      <c r="H14" s="3"/>
      <c r="I14" t="s">
        <v>29</v>
      </c>
    </row>
    <row r="15" spans="1:10" s="4" customFormat="1" ht="15.75" thickTop="1" x14ac:dyDescent="0.25">
      <c r="B15" s="4">
        <f>SUM(B6:B14)</f>
        <v>67.633000000000024</v>
      </c>
      <c r="D15" s="4">
        <f>B15/10</f>
        <v>6.7633000000000028</v>
      </c>
      <c r="E15" s="4" t="s">
        <v>28</v>
      </c>
      <c r="G15" s="4">
        <f>SUM(G6:G14)</f>
        <v>47.396000000000001</v>
      </c>
      <c r="I15" s="4">
        <f>G15/10</f>
        <v>4.7396000000000003</v>
      </c>
      <c r="J15" s="4" t="s">
        <v>52</v>
      </c>
    </row>
    <row r="16" spans="1:10" x14ac:dyDescent="0.25">
      <c r="D16" t="s">
        <v>51</v>
      </c>
    </row>
    <row r="17" spans="1:11" x14ac:dyDescent="0.25">
      <c r="A17" s="2" t="s">
        <v>7</v>
      </c>
      <c r="D17" t="s">
        <v>27</v>
      </c>
      <c r="F17" s="2" t="s">
        <v>7</v>
      </c>
      <c r="I17" t="s">
        <v>27</v>
      </c>
    </row>
    <row r="18" spans="1:11" ht="18" x14ac:dyDescent="0.35">
      <c r="A18" t="s">
        <v>1</v>
      </c>
      <c r="B18">
        <v>4.7</v>
      </c>
      <c r="F18" t="s">
        <v>1</v>
      </c>
      <c r="G18">
        <v>4.7</v>
      </c>
    </row>
    <row r="19" spans="1:11" ht="18" x14ac:dyDescent="0.35">
      <c r="A19" t="s">
        <v>2</v>
      </c>
      <c r="B19">
        <v>22</v>
      </c>
      <c r="F19" t="s">
        <v>2</v>
      </c>
      <c r="G19">
        <v>22</v>
      </c>
    </row>
    <row r="20" spans="1:11" x14ac:dyDescent="0.25">
      <c r="A20" t="s">
        <v>3</v>
      </c>
      <c r="B20">
        <f>C20*100</f>
        <v>19</v>
      </c>
      <c r="C20">
        <v>0.19</v>
      </c>
      <c r="D20" t="s">
        <v>34</v>
      </c>
      <c r="F20" t="s">
        <v>3</v>
      </c>
      <c r="G20">
        <f>H20*100</f>
        <v>6</v>
      </c>
      <c r="H20">
        <v>0.06</v>
      </c>
      <c r="I20" t="s">
        <v>31</v>
      </c>
    </row>
    <row r="21" spans="1:11" x14ac:dyDescent="0.25">
      <c r="A21" t="s">
        <v>35</v>
      </c>
      <c r="B21">
        <f>C21*100</f>
        <v>1.83</v>
      </c>
      <c r="C21">
        <v>1.83E-2</v>
      </c>
      <c r="F21" t="s">
        <v>35</v>
      </c>
      <c r="G21">
        <f>H21*100</f>
        <v>0.75</v>
      </c>
      <c r="H21">
        <v>7.4999999999999997E-3</v>
      </c>
    </row>
    <row r="22" spans="1:11" x14ac:dyDescent="0.25">
      <c r="A22" t="s">
        <v>36</v>
      </c>
      <c r="B22">
        <f>C22*100</f>
        <v>0.84</v>
      </c>
      <c r="C22">
        <v>8.3999999999999995E-3</v>
      </c>
      <c r="F22" t="s">
        <v>36</v>
      </c>
      <c r="G22">
        <f t="shared" ref="G22:G23" si="2">H22*100</f>
        <v>0.33999999999999997</v>
      </c>
      <c r="H22">
        <v>3.3999999999999998E-3</v>
      </c>
    </row>
    <row r="23" spans="1:11" x14ac:dyDescent="0.25">
      <c r="A23" t="s">
        <v>37</v>
      </c>
      <c r="B23">
        <f>C23*100</f>
        <v>3.5700000000000003</v>
      </c>
      <c r="C23">
        <v>3.5700000000000003E-2</v>
      </c>
      <c r="F23" t="s">
        <v>37</v>
      </c>
      <c r="G23">
        <f t="shared" si="2"/>
        <v>1.306</v>
      </c>
      <c r="H23">
        <v>1.306E-2</v>
      </c>
    </row>
    <row r="24" spans="1:11" x14ac:dyDescent="0.25">
      <c r="A24" t="s">
        <v>10</v>
      </c>
      <c r="C24" s="1" t="s">
        <v>9</v>
      </c>
      <c r="F24" t="s">
        <v>41</v>
      </c>
      <c r="H24" s="1">
        <v>0</v>
      </c>
    </row>
    <row r="25" spans="1:11" x14ac:dyDescent="0.25">
      <c r="A25" t="s">
        <v>11</v>
      </c>
      <c r="C25" s="1" t="s">
        <v>9</v>
      </c>
      <c r="F25" t="s">
        <v>40</v>
      </c>
      <c r="H25" s="1">
        <v>0</v>
      </c>
    </row>
    <row r="26" spans="1:11" ht="15.75" thickBot="1" x14ac:dyDescent="0.3">
      <c r="A26" t="s">
        <v>12</v>
      </c>
      <c r="B26" s="3"/>
      <c r="C26" s="3"/>
      <c r="F26" t="s">
        <v>12</v>
      </c>
      <c r="G26" s="3"/>
      <c r="H26" s="3"/>
    </row>
    <row r="27" spans="1:11" s="4" customFormat="1" ht="15.75" thickTop="1" x14ac:dyDescent="0.25">
      <c r="B27" s="4">
        <f>SUM(B18:B26)</f>
        <v>51.940000000000005</v>
      </c>
      <c r="D27" s="4">
        <f>B27/10</f>
        <v>5.1940000000000008</v>
      </c>
      <c r="E27" s="4" t="s">
        <v>28</v>
      </c>
      <c r="G27" s="4">
        <f>SUM(G18:G26)</f>
        <v>35.096000000000004</v>
      </c>
      <c r="I27" s="4">
        <f>G27/10</f>
        <v>3.5096000000000003</v>
      </c>
      <c r="J27" s="4" t="s">
        <v>28</v>
      </c>
      <c r="K27" s="4" t="s">
        <v>49</v>
      </c>
    </row>
    <row r="28" spans="1:11" s="4" customFormat="1" x14ac:dyDescent="0.25">
      <c r="D28" s="4" t="s">
        <v>50</v>
      </c>
    </row>
    <row r="29" spans="1:11" s="4" customFormat="1" x14ac:dyDescent="0.25"/>
    <row r="30" spans="1:11" x14ac:dyDescent="0.25">
      <c r="B30" t="s">
        <v>42</v>
      </c>
      <c r="F30" t="s">
        <v>43</v>
      </c>
    </row>
    <row r="31" spans="1:11" x14ac:dyDescent="0.25">
      <c r="A31" s="2" t="s">
        <v>8</v>
      </c>
      <c r="B31" t="s">
        <v>44</v>
      </c>
      <c r="F31" s="2" t="s">
        <v>8</v>
      </c>
    </row>
    <row r="32" spans="1:11" ht="18" x14ac:dyDescent="0.35">
      <c r="A32" t="s">
        <v>1</v>
      </c>
      <c r="B32" s="1" t="s">
        <v>9</v>
      </c>
      <c r="F32" t="s">
        <v>1</v>
      </c>
      <c r="G32" s="1" t="s">
        <v>9</v>
      </c>
    </row>
    <row r="33" spans="1:10" ht="18" x14ac:dyDescent="0.35">
      <c r="A33" t="s">
        <v>2</v>
      </c>
      <c r="B33">
        <f t="shared" ref="B33" si="3">C33*100</f>
        <v>50</v>
      </c>
      <c r="C33">
        <v>0.5</v>
      </c>
      <c r="F33" t="s">
        <v>2</v>
      </c>
    </row>
    <row r="34" spans="1:10" x14ac:dyDescent="0.25">
      <c r="A34" t="s">
        <v>3</v>
      </c>
      <c r="B34">
        <f>C34*100</f>
        <v>6</v>
      </c>
      <c r="C34">
        <v>0.06</v>
      </c>
      <c r="F34" t="s">
        <v>3</v>
      </c>
      <c r="G34">
        <f>H34*100</f>
        <v>12</v>
      </c>
      <c r="H34">
        <v>0.12</v>
      </c>
    </row>
    <row r="35" spans="1:10" x14ac:dyDescent="0.25">
      <c r="A35" t="s">
        <v>45</v>
      </c>
      <c r="B35">
        <f>C35*100</f>
        <v>0.63500000000000001</v>
      </c>
      <c r="C35">
        <f>5*0.00127</f>
        <v>6.3500000000000006E-3</v>
      </c>
      <c r="F35" t="s">
        <v>45</v>
      </c>
      <c r="G35">
        <f t="shared" ref="G35:G36" si="4">H35*100</f>
        <v>1</v>
      </c>
      <c r="H35">
        <v>0.01</v>
      </c>
    </row>
    <row r="36" spans="1:10" x14ac:dyDescent="0.25">
      <c r="A36" t="s">
        <v>36</v>
      </c>
      <c r="B36">
        <f>C36*100</f>
        <v>0.34399999999999997</v>
      </c>
      <c r="C36">
        <f>0.00172*2</f>
        <v>3.4399999999999999E-3</v>
      </c>
      <c r="F36" t="s">
        <v>36</v>
      </c>
      <c r="G36">
        <f t="shared" si="4"/>
        <v>0.17299999999999999</v>
      </c>
      <c r="H36">
        <v>1.73E-3</v>
      </c>
    </row>
    <row r="37" spans="1:10" x14ac:dyDescent="0.25">
      <c r="A37" t="s">
        <v>6</v>
      </c>
      <c r="B37">
        <f>C37*100</f>
        <v>1.5779999999999998</v>
      </c>
      <c r="C37">
        <v>1.5779999999999999E-2</v>
      </c>
      <c r="F37" t="s">
        <v>6</v>
      </c>
      <c r="G37" s="1" t="s">
        <v>9</v>
      </c>
    </row>
    <row r="38" spans="1:10" x14ac:dyDescent="0.25">
      <c r="A38" t="s">
        <v>10</v>
      </c>
      <c r="B38" s="1" t="s">
        <v>9</v>
      </c>
      <c r="F38" t="s">
        <v>10</v>
      </c>
      <c r="G38">
        <f>H38*100</f>
        <v>0</v>
      </c>
      <c r="H38">
        <v>0</v>
      </c>
    </row>
    <row r="39" spans="1:10" x14ac:dyDescent="0.25">
      <c r="A39" t="s">
        <v>46</v>
      </c>
      <c r="B39">
        <f>C39*100</f>
        <v>0</v>
      </c>
      <c r="C39">
        <v>0</v>
      </c>
      <c r="F39" t="s">
        <v>11</v>
      </c>
      <c r="G39" s="1" t="s">
        <v>9</v>
      </c>
    </row>
    <row r="40" spans="1:10" ht="15.75" thickBot="1" x14ac:dyDescent="0.3">
      <c r="A40" t="s">
        <v>12</v>
      </c>
      <c r="B40" s="5" t="s">
        <v>9</v>
      </c>
      <c r="C40" s="3"/>
      <c r="F40" t="s">
        <v>12</v>
      </c>
      <c r="G40" s="5" t="s">
        <v>9</v>
      </c>
      <c r="H40" s="3"/>
    </row>
    <row r="41" spans="1:10" ht="15.75" thickTop="1" x14ac:dyDescent="0.25">
      <c r="B41">
        <f>SUM(B32:B40)</f>
        <v>58.557000000000002</v>
      </c>
      <c r="D41" s="4">
        <f>B41/10</f>
        <v>5.8557000000000006</v>
      </c>
      <c r="E41" s="4" t="s">
        <v>28</v>
      </c>
      <c r="G41">
        <f>SUM(G32:G40)</f>
        <v>13.173</v>
      </c>
      <c r="I41" s="4">
        <f>G41/10</f>
        <v>1.3172999999999999</v>
      </c>
      <c r="J41" s="4" t="s">
        <v>28</v>
      </c>
    </row>
    <row r="42" spans="1:10" x14ac:dyDescent="0.25">
      <c r="A42" s="7" t="s">
        <v>47</v>
      </c>
      <c r="B42" s="7">
        <f>B41+G41</f>
        <v>71.73</v>
      </c>
      <c r="C42" s="7" t="s">
        <v>48</v>
      </c>
      <c r="D42" s="7"/>
      <c r="E42" s="7">
        <f>B42/10</f>
        <v>7.173</v>
      </c>
      <c r="F42" s="7" t="s">
        <v>28</v>
      </c>
      <c r="G42" s="7"/>
      <c r="H42" s="7"/>
      <c r="I42" s="7"/>
      <c r="J42" t="s">
        <v>53</v>
      </c>
    </row>
    <row r="43" spans="1:10" x14ac:dyDescent="0.25">
      <c r="J43" t="s">
        <v>54</v>
      </c>
    </row>
    <row r="46" spans="1:10" x14ac:dyDescent="0.25">
      <c r="B46" t="s">
        <v>42</v>
      </c>
      <c r="F46" t="s">
        <v>43</v>
      </c>
    </row>
    <row r="47" spans="1:10" x14ac:dyDescent="0.25">
      <c r="A47" s="2" t="s">
        <v>8</v>
      </c>
      <c r="F47" s="2" t="s">
        <v>8</v>
      </c>
    </row>
    <row r="48" spans="1:10" ht="18" x14ac:dyDescent="0.35">
      <c r="A48" t="s">
        <v>1</v>
      </c>
      <c r="B48" s="1" t="s">
        <v>9</v>
      </c>
      <c r="F48" t="s">
        <v>1</v>
      </c>
      <c r="G48" s="1" t="s">
        <v>9</v>
      </c>
    </row>
    <row r="49" spans="1:10" ht="18" x14ac:dyDescent="0.35">
      <c r="A49" t="s">
        <v>2</v>
      </c>
      <c r="B49">
        <f t="shared" ref="B49" si="5">C49*100</f>
        <v>50</v>
      </c>
      <c r="C49">
        <v>0.5</v>
      </c>
      <c r="F49" t="s">
        <v>2</v>
      </c>
    </row>
    <row r="50" spans="1:10" x14ac:dyDescent="0.25">
      <c r="A50" t="s">
        <v>3</v>
      </c>
      <c r="B50">
        <f>C50*100</f>
        <v>0</v>
      </c>
      <c r="F50" t="s">
        <v>3</v>
      </c>
      <c r="G50">
        <f>H50*100</f>
        <v>10</v>
      </c>
      <c r="H50">
        <v>0.1</v>
      </c>
    </row>
    <row r="51" spans="1:10" x14ac:dyDescent="0.25">
      <c r="A51" t="s">
        <v>45</v>
      </c>
      <c r="B51">
        <f>C51*100</f>
        <v>0</v>
      </c>
      <c r="F51" t="s">
        <v>45</v>
      </c>
      <c r="G51">
        <f t="shared" ref="G51:G52" si="6">H51*100</f>
        <v>1</v>
      </c>
      <c r="H51">
        <v>0.01</v>
      </c>
    </row>
    <row r="52" spans="1:10" x14ac:dyDescent="0.25">
      <c r="A52" t="s">
        <v>55</v>
      </c>
      <c r="B52">
        <v>5</v>
      </c>
      <c r="F52" t="s">
        <v>36</v>
      </c>
      <c r="G52">
        <f t="shared" si="6"/>
        <v>0.17299999999999999</v>
      </c>
      <c r="H52">
        <v>1.73E-3</v>
      </c>
    </row>
    <row r="53" spans="1:10" x14ac:dyDescent="0.25">
      <c r="A53" t="s">
        <v>6</v>
      </c>
      <c r="B53">
        <f>C53*100</f>
        <v>0</v>
      </c>
      <c r="F53" t="s">
        <v>6</v>
      </c>
      <c r="G53" s="1" t="s">
        <v>9</v>
      </c>
    </row>
    <row r="54" spans="1:10" x14ac:dyDescent="0.25">
      <c r="A54" t="s">
        <v>10</v>
      </c>
      <c r="B54" s="1" t="s">
        <v>9</v>
      </c>
      <c r="F54" t="s">
        <v>10</v>
      </c>
      <c r="G54">
        <f>H54*100</f>
        <v>0</v>
      </c>
      <c r="H54">
        <v>0</v>
      </c>
    </row>
    <row r="55" spans="1:10" x14ac:dyDescent="0.25">
      <c r="A55" t="s">
        <v>46</v>
      </c>
      <c r="B55">
        <f>C55*100</f>
        <v>0</v>
      </c>
      <c r="C55">
        <v>0</v>
      </c>
      <c r="F55" t="s">
        <v>11</v>
      </c>
      <c r="G55" s="1" t="s">
        <v>9</v>
      </c>
    </row>
    <row r="56" spans="1:10" ht="15.75" thickBot="1" x14ac:dyDescent="0.3">
      <c r="A56" t="s">
        <v>12</v>
      </c>
      <c r="B56" s="5" t="s">
        <v>9</v>
      </c>
      <c r="C56" s="3"/>
      <c r="F56" t="s">
        <v>12</v>
      </c>
      <c r="G56" s="5" t="s">
        <v>9</v>
      </c>
      <c r="H56" s="3"/>
    </row>
    <row r="57" spans="1:10" ht="15.75" thickTop="1" x14ac:dyDescent="0.25">
      <c r="B57">
        <f>SUM(B48:B56)</f>
        <v>55</v>
      </c>
      <c r="D57" s="4">
        <f>B57/10</f>
        <v>5.5</v>
      </c>
      <c r="E57" s="4" t="s">
        <v>28</v>
      </c>
      <c r="G57">
        <f>SUM(G48:G56)</f>
        <v>11.173</v>
      </c>
      <c r="I57" s="4">
        <f>G57/10</f>
        <v>1.1173</v>
      </c>
      <c r="J57" s="4" t="s">
        <v>28</v>
      </c>
    </row>
    <row r="58" spans="1:10" x14ac:dyDescent="0.25">
      <c r="A58" s="7" t="s">
        <v>47</v>
      </c>
      <c r="B58" s="7">
        <f>B57+G57</f>
        <v>66.173000000000002</v>
      </c>
      <c r="C58" s="7" t="s">
        <v>48</v>
      </c>
      <c r="D58" s="7"/>
      <c r="E58" s="7">
        <f>B58/10</f>
        <v>6.6173000000000002</v>
      </c>
      <c r="F58" s="7" t="s">
        <v>28</v>
      </c>
      <c r="G58" s="7"/>
      <c r="H58" s="7"/>
      <c r="I58" s="7"/>
      <c r="J58" t="s">
        <v>53</v>
      </c>
    </row>
    <row r="59" spans="1:10" x14ac:dyDescent="0.25">
      <c r="J59" t="s">
        <v>54</v>
      </c>
    </row>
    <row r="65" spans="1:10" x14ac:dyDescent="0.25">
      <c r="F65" t="s">
        <v>43</v>
      </c>
    </row>
    <row r="66" spans="1:10" x14ac:dyDescent="0.25">
      <c r="A66" s="2" t="s">
        <v>8</v>
      </c>
      <c r="F66" s="2" t="s">
        <v>8</v>
      </c>
    </row>
    <row r="67" spans="1:10" ht="18" x14ac:dyDescent="0.35">
      <c r="A67" t="s">
        <v>1</v>
      </c>
      <c r="B67" s="1" t="s">
        <v>9</v>
      </c>
      <c r="G67" s="1"/>
    </row>
    <row r="68" spans="1:10" ht="18" x14ac:dyDescent="0.35">
      <c r="A68" t="s">
        <v>2</v>
      </c>
      <c r="B68">
        <f t="shared" ref="B68:B69" si="7">C68*100</f>
        <v>50</v>
      </c>
      <c r="C68">
        <v>0.5</v>
      </c>
    </row>
    <row r="69" spans="1:10" x14ac:dyDescent="0.25">
      <c r="A69" t="s">
        <v>59</v>
      </c>
      <c r="B69">
        <f t="shared" si="7"/>
        <v>96</v>
      </c>
      <c r="C69">
        <f>2*0.48</f>
        <v>0.96</v>
      </c>
    </row>
    <row r="70" spans="1:10" x14ac:dyDescent="0.25">
      <c r="A70" t="s">
        <v>4</v>
      </c>
      <c r="B70">
        <f>C70*100</f>
        <v>36</v>
      </c>
      <c r="C70">
        <f>2*0.18</f>
        <v>0.36</v>
      </c>
    </row>
    <row r="71" spans="1:10" x14ac:dyDescent="0.25">
      <c r="A71" t="s">
        <v>55</v>
      </c>
      <c r="B71">
        <v>5</v>
      </c>
    </row>
    <row r="72" spans="1:10" x14ac:dyDescent="0.25">
      <c r="A72" t="s">
        <v>56</v>
      </c>
      <c r="B72">
        <f>C72*100</f>
        <v>12</v>
      </c>
      <c r="C72">
        <f>2*0.06</f>
        <v>0.12</v>
      </c>
      <c r="G72" s="1"/>
    </row>
    <row r="73" spans="1:10" x14ac:dyDescent="0.25">
      <c r="A73" t="s">
        <v>10</v>
      </c>
      <c r="B73" s="1" t="s">
        <v>9</v>
      </c>
    </row>
    <row r="74" spans="1:10" x14ac:dyDescent="0.25">
      <c r="A74" t="s">
        <v>46</v>
      </c>
      <c r="B74">
        <f>C74*100</f>
        <v>0</v>
      </c>
      <c r="C74">
        <v>0</v>
      </c>
      <c r="G74" s="1"/>
    </row>
    <row r="75" spans="1:10" ht="15.75" thickBot="1" x14ac:dyDescent="0.3">
      <c r="A75" t="s">
        <v>12</v>
      </c>
      <c r="B75" s="5" t="s">
        <v>9</v>
      </c>
      <c r="C75" s="3"/>
      <c r="G75" s="5"/>
      <c r="H75" s="3"/>
    </row>
    <row r="76" spans="1:10" ht="15.75" thickTop="1" x14ac:dyDescent="0.25">
      <c r="B76">
        <f>SUM(B67:B75)</f>
        <v>199</v>
      </c>
      <c r="D76" s="4">
        <f>B76/10</f>
        <v>19.899999999999999</v>
      </c>
      <c r="E76" s="4" t="s">
        <v>28</v>
      </c>
      <c r="I76" s="4"/>
      <c r="J76" s="4"/>
    </row>
    <row r="77" spans="1:10" x14ac:dyDescent="0.25">
      <c r="A77" s="7" t="s">
        <v>47</v>
      </c>
      <c r="B77" s="7">
        <f>B76+G76</f>
        <v>199</v>
      </c>
      <c r="C77" s="7" t="s">
        <v>48</v>
      </c>
      <c r="D77" s="7"/>
      <c r="E77" s="7">
        <f>B77/10</f>
        <v>19.899999999999999</v>
      </c>
      <c r="F77" s="7" t="s">
        <v>28</v>
      </c>
      <c r="G77" s="7"/>
      <c r="H77" s="7"/>
      <c r="I77" s="7"/>
    </row>
    <row r="86" spans="1:7" x14ac:dyDescent="0.25">
      <c r="A86" s="9">
        <v>42388</v>
      </c>
    </row>
    <row r="88" spans="1:7" x14ac:dyDescent="0.25">
      <c r="F88" t="s">
        <v>43</v>
      </c>
    </row>
    <row r="89" spans="1:7" x14ac:dyDescent="0.25">
      <c r="A89" s="2" t="s">
        <v>8</v>
      </c>
      <c r="F89" s="2"/>
    </row>
    <row r="90" spans="1:7" ht="18" x14ac:dyDescent="0.35">
      <c r="A90" t="s">
        <v>1</v>
      </c>
      <c r="B90" s="1" t="s">
        <v>9</v>
      </c>
      <c r="G90" s="1"/>
    </row>
    <row r="91" spans="1:7" ht="18" x14ac:dyDescent="0.35">
      <c r="A91" t="s">
        <v>2</v>
      </c>
      <c r="B91">
        <f t="shared" ref="B91:B93" si="8">C91*100</f>
        <v>50</v>
      </c>
      <c r="C91">
        <v>0.5</v>
      </c>
    </row>
    <row r="92" spans="1:7" x14ac:dyDescent="0.25">
      <c r="A92" t="s">
        <v>57</v>
      </c>
      <c r="B92">
        <f t="shared" si="8"/>
        <v>80</v>
      </c>
      <c r="C92">
        <f>2*0.4</f>
        <v>0.8</v>
      </c>
    </row>
    <row r="93" spans="1:7" x14ac:dyDescent="0.25">
      <c r="A93" t="s">
        <v>58</v>
      </c>
      <c r="B93">
        <f t="shared" si="8"/>
        <v>82</v>
      </c>
      <c r="C93">
        <f>2*0.41</f>
        <v>0.82</v>
      </c>
    </row>
    <row r="94" spans="1:7" x14ac:dyDescent="0.25">
      <c r="A94" t="s">
        <v>4</v>
      </c>
      <c r="B94">
        <f>C94*100</f>
        <v>36</v>
      </c>
      <c r="C94">
        <f>2*0.18</f>
        <v>0.36</v>
      </c>
    </row>
    <row r="95" spans="1:7" x14ac:dyDescent="0.25">
      <c r="A95" t="s">
        <v>55</v>
      </c>
      <c r="B95">
        <v>5</v>
      </c>
    </row>
    <row r="96" spans="1:7" x14ac:dyDescent="0.25">
      <c r="A96" t="s">
        <v>56</v>
      </c>
      <c r="B96">
        <f>C96*100</f>
        <v>12</v>
      </c>
      <c r="C96">
        <f>2*0.06</f>
        <v>0.12</v>
      </c>
      <c r="G96" s="1"/>
    </row>
    <row r="97" spans="1:10" x14ac:dyDescent="0.25">
      <c r="A97" t="s">
        <v>10</v>
      </c>
      <c r="B97" s="1" t="s">
        <v>9</v>
      </c>
    </row>
    <row r="98" spans="1:10" x14ac:dyDescent="0.25">
      <c r="A98" t="s">
        <v>46</v>
      </c>
      <c r="B98">
        <f>C98*100</f>
        <v>0</v>
      </c>
      <c r="C98">
        <v>0</v>
      </c>
      <c r="G98" s="1"/>
    </row>
    <row r="99" spans="1:10" ht="15.75" thickBot="1" x14ac:dyDescent="0.3">
      <c r="A99" t="s">
        <v>12</v>
      </c>
      <c r="B99" s="5" t="s">
        <v>9</v>
      </c>
      <c r="C99" s="3"/>
      <c r="G99" s="5"/>
      <c r="H99" s="3"/>
    </row>
    <row r="100" spans="1:10" ht="15.75" thickTop="1" x14ac:dyDescent="0.25">
      <c r="B100">
        <f>SUM(B90:B99)</f>
        <v>265</v>
      </c>
      <c r="D100" s="4">
        <f>B100/10</f>
        <v>26.5</v>
      </c>
      <c r="E100" s="4"/>
      <c r="I100" s="4"/>
      <c r="J100" s="4"/>
    </row>
    <row r="101" spans="1:10" x14ac:dyDescent="0.25">
      <c r="A101" s="7" t="s">
        <v>47</v>
      </c>
      <c r="B101" s="7">
        <f>B100+G100</f>
        <v>265</v>
      </c>
      <c r="C101" s="7" t="s">
        <v>48</v>
      </c>
      <c r="D101" s="7"/>
      <c r="E101" s="7">
        <f>B101/10</f>
        <v>26.5</v>
      </c>
      <c r="F101" s="7" t="s">
        <v>28</v>
      </c>
      <c r="G101" s="7"/>
      <c r="H101" s="7"/>
      <c r="I101" s="7"/>
    </row>
  </sheetData>
  <mergeCells count="2">
    <mergeCell ref="B4:C4"/>
    <mergeCell ref="G4:H4"/>
  </mergeCells>
  <hyperlinks>
    <hyperlink ref="E1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2015-11-24T14:12:17Z</dcterms:created>
  <dcterms:modified xsi:type="dcterms:W3CDTF">2016-01-19T15:03:58Z</dcterms:modified>
</cp:coreProperties>
</file>